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6" windowHeight="7116" tabRatio="645" activeTab="5"/>
  </bookViews>
  <sheets>
    <sheet name="Общий Hard" sheetId="12" r:id="rId1"/>
    <sheet name="Общий Light" sheetId="20" r:id="rId2"/>
    <sheet name="Мужчины Hard" sheetId="14" r:id="rId3"/>
    <sheet name="Женщины Hard" sheetId="15" r:id="rId4"/>
    <sheet name="Мужчины Light" sheetId="19" r:id="rId5"/>
    <sheet name="Женщины Light" sheetId="18" r:id="rId6"/>
  </sheets>
  <definedNames>
    <definedName name="_xlnm._FilterDatabase" localSheetId="0" hidden="1">'Общий Hard'!$A$13:$CP$26</definedName>
    <definedName name="_xlnm._FilterDatabase" localSheetId="1" hidden="1">'Общий Light'!$A$22:$CP$36</definedName>
  </definedNames>
  <calcPr calcId="125725"/>
</workbook>
</file>

<file path=xl/calcChain.xml><?xml version="1.0" encoding="utf-8"?>
<calcChain xmlns="http://schemas.openxmlformats.org/spreadsheetml/2006/main">
  <c r="CN19" i="19"/>
  <c r="CN20"/>
  <c r="AS20" i="18"/>
  <c r="AS19"/>
  <c r="AS18"/>
  <c r="AS17"/>
  <c r="AS16"/>
  <c r="AS15"/>
  <c r="AS14"/>
  <c r="AS13"/>
  <c r="AS12"/>
  <c r="AS11"/>
  <c r="AS10"/>
  <c r="AS9"/>
  <c r="AS8"/>
  <c r="AS7"/>
  <c r="AS6"/>
  <c r="AS5"/>
  <c r="AS20" i="19"/>
  <c r="AS19"/>
  <c r="AS18"/>
  <c r="AS17"/>
  <c r="AS16"/>
  <c r="AS15"/>
  <c r="AS14"/>
  <c r="AS13"/>
  <c r="AS12"/>
  <c r="AS11"/>
  <c r="AS10"/>
  <c r="AS9"/>
  <c r="AS8"/>
  <c r="AS7"/>
  <c r="AS6"/>
  <c r="AS5"/>
  <c r="AS7" i="15"/>
  <c r="AS6"/>
  <c r="AS5"/>
  <c r="AS24" i="1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5" i="12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6" i="20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5"/>
  <c r="CN20" i="18"/>
  <c r="CN19"/>
  <c r="CN18"/>
  <c r="CN17"/>
  <c r="CN16"/>
  <c r="CN15"/>
  <c r="CN14"/>
  <c r="CN13"/>
  <c r="CN12"/>
  <c r="CN11"/>
  <c r="CN10"/>
  <c r="CN9"/>
  <c r="CN8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W7"/>
  <c r="CN6"/>
  <c r="CN5"/>
  <c r="CN18" i="19"/>
  <c r="CN17"/>
  <c r="CN16"/>
  <c r="CN15"/>
  <c r="CN14"/>
  <c r="CN13"/>
  <c r="CN12"/>
  <c r="CN11"/>
  <c r="CN10"/>
  <c r="CN9"/>
  <c r="CN8"/>
  <c r="CN7"/>
  <c r="CN6"/>
  <c r="CN5"/>
  <c r="CN16" i="14"/>
  <c r="CN15"/>
  <c r="CN14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W13"/>
  <c r="CN12"/>
  <c r="CN11"/>
  <c r="CN9"/>
  <c r="CN10"/>
  <c r="CN8"/>
  <c r="CN7"/>
  <c r="CN6"/>
  <c r="CN5"/>
  <c r="AX7" i="18" l="1"/>
  <c r="AX13" i="14"/>
  <c r="AY13" s="1"/>
  <c r="CR18"/>
  <c r="CR16"/>
  <c r="CR15"/>
  <c r="AY7" i="18"/>
  <c r="CR10" i="14"/>
  <c r="CR12"/>
  <c r="CR13"/>
  <c r="CR6"/>
  <c r="CR9"/>
  <c r="CR8"/>
  <c r="CR5"/>
  <c r="CN5" i="15"/>
  <c r="CO5" s="1"/>
  <c r="CN19" i="20"/>
  <c r="CN10"/>
  <c r="CN24"/>
  <c r="CN15"/>
  <c r="CO15" s="1"/>
  <c r="CN11"/>
  <c r="CO11" s="1"/>
  <c r="CN23"/>
  <c r="CN20"/>
  <c r="CN18"/>
  <c r="CO18" s="1"/>
  <c r="CN13"/>
  <c r="CN17"/>
  <c r="CN32"/>
  <c r="CN9"/>
  <c r="CO9" s="1"/>
  <c r="CN16"/>
  <c r="CO16" s="1"/>
  <c r="CN34"/>
  <c r="CN31"/>
  <c r="CN30"/>
  <c r="CN29"/>
  <c r="CO29" s="1"/>
  <c r="CN35"/>
  <c r="CN27"/>
  <c r="CN5"/>
  <c r="CO5" s="1"/>
  <c r="CN21"/>
  <c r="CN25"/>
  <c r="CN33"/>
  <c r="CN6"/>
  <c r="CO6" s="1"/>
  <c r="CN36"/>
  <c r="CO36" s="1"/>
  <c r="CN8"/>
  <c r="CN7"/>
  <c r="CN26"/>
  <c r="CN28"/>
  <c r="CN12"/>
  <c r="CN14"/>
  <c r="CO14" s="1"/>
  <c r="CN22"/>
  <c r="CN14" i="12"/>
  <c r="CN17"/>
  <c r="CN7"/>
  <c r="CN24"/>
  <c r="CO24" s="1"/>
  <c r="CN8"/>
  <c r="CO8" s="1"/>
  <c r="CN11"/>
  <c r="CN21"/>
  <c r="CO21" s="1"/>
  <c r="CN16"/>
  <c r="CO16" s="1"/>
  <c r="CN15"/>
  <c r="CN22"/>
  <c r="CN23"/>
  <c r="CN10"/>
  <c r="CN20"/>
  <c r="CO20" s="1"/>
  <c r="CN9"/>
  <c r="CO9" s="1"/>
  <c r="CN12"/>
  <c r="CO12" s="1"/>
  <c r="CN27"/>
  <c r="CO27" s="1"/>
  <c r="CN5"/>
  <c r="CN25"/>
  <c r="CO25" s="1"/>
  <c r="CN26"/>
  <c r="CO26" s="1"/>
  <c r="CN13"/>
  <c r="CO13" s="1"/>
  <c r="CP13" s="1"/>
  <c r="CN6"/>
  <c r="CN18"/>
  <c r="CO18" s="1"/>
  <c r="CN19"/>
  <c r="CR21" i="14" l="1"/>
  <c r="CR22"/>
  <c r="CR19"/>
  <c r="CR23"/>
  <c r="CR14"/>
  <c r="CR17"/>
  <c r="CR7"/>
  <c r="CR24"/>
  <c r="CR20"/>
  <c r="CR11"/>
  <c r="CP5" i="15"/>
  <c r="CP21" i="12"/>
  <c r="CR21" s="1"/>
  <c r="CO19"/>
  <c r="CP19" s="1"/>
  <c r="CR19" s="1"/>
  <c r="CP12"/>
  <c r="CR12" s="1"/>
  <c r="CO10"/>
  <c r="CP10" s="1"/>
  <c r="CR9" s="1"/>
  <c r="CP20"/>
  <c r="CR20" s="1"/>
  <c r="CP16"/>
  <c r="CR16" s="1"/>
  <c r="CO22"/>
  <c r="CP22" s="1"/>
  <c r="CP18"/>
  <c r="CR18" s="1"/>
  <c r="CO11"/>
  <c r="CP11" s="1"/>
  <c r="CP8"/>
  <c r="CR8" s="1"/>
  <c r="CO6"/>
  <c r="CP6" s="1"/>
  <c r="CR6" s="1"/>
  <c r="CP25"/>
  <c r="CR25" s="1"/>
  <c r="CO23"/>
  <c r="CP23" s="1"/>
  <c r="CP24"/>
  <c r="CR24" s="1"/>
  <c r="CO17"/>
  <c r="CP27"/>
  <c r="CR27" s="1"/>
  <c r="CO15"/>
  <c r="CP15" s="1"/>
  <c r="CP9"/>
  <c r="CR10" s="1"/>
  <c r="CO7"/>
  <c r="CP7" s="1"/>
  <c r="CO5"/>
  <c r="CP5" s="1"/>
  <c r="CR5" s="1"/>
  <c r="CO22" i="20"/>
  <c r="CP22" s="1"/>
  <c r="CO27"/>
  <c r="CO32"/>
  <c r="CP32" s="1"/>
  <c r="CO24"/>
  <c r="CP24" s="1"/>
  <c r="CP36"/>
  <c r="CR36" s="1"/>
  <c r="CP29"/>
  <c r="CR29" s="1"/>
  <c r="CP11"/>
  <c r="CR11" s="1"/>
  <c r="CO12"/>
  <c r="CP12" s="1"/>
  <c r="CO35"/>
  <c r="CP35" s="1"/>
  <c r="CR35" s="1"/>
  <c r="CO17"/>
  <c r="CP17" s="1"/>
  <c r="CO10"/>
  <c r="CP10" s="1"/>
  <c r="CP5"/>
  <c r="CR5" s="1"/>
  <c r="CP16"/>
  <c r="CP15"/>
  <c r="CR15" s="1"/>
  <c r="CO21"/>
  <c r="CP21" s="1"/>
  <c r="CO28"/>
  <c r="CO20"/>
  <c r="CP20" s="1"/>
  <c r="CO25"/>
  <c r="CP25" s="1"/>
  <c r="CR25" s="1"/>
  <c r="CP18"/>
  <c r="CR18" s="1"/>
  <c r="CP6"/>
  <c r="CR6" s="1"/>
  <c r="CO13"/>
  <c r="CO23"/>
  <c r="CP23" s="1"/>
  <c r="CO34"/>
  <c r="CO30"/>
  <c r="CO31"/>
  <c r="CO33"/>
  <c r="CP33" s="1"/>
  <c r="CR33" s="1"/>
  <c r="CO7"/>
  <c r="CP9"/>
  <c r="CR9" s="1"/>
  <c r="CP14"/>
  <c r="CR14" s="1"/>
  <c r="CO8"/>
  <c r="CP8" s="1"/>
  <c r="CO19"/>
  <c r="CP19" s="1"/>
  <c r="CO26"/>
  <c r="CP26" s="1"/>
  <c r="CR26" s="1"/>
  <c r="CO14" i="12"/>
  <c r="CP26"/>
  <c r="CR26" s="1"/>
  <c r="CM22" i="20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W22"/>
  <c r="CR22" i="12" l="1"/>
  <c r="CR11"/>
  <c r="CR23"/>
  <c r="CP17"/>
  <c r="CR17" s="1"/>
  <c r="CR15"/>
  <c r="CR7"/>
  <c r="CR24" i="20"/>
  <c r="CR12"/>
  <c r="CR10"/>
  <c r="CR32"/>
  <c r="CR17"/>
  <c r="CP27"/>
  <c r="CR27" s="1"/>
  <c r="CR21"/>
  <c r="CP28"/>
  <c r="CR28" s="1"/>
  <c r="CR20"/>
  <c r="CP13"/>
  <c r="CR13" s="1"/>
  <c r="CR23"/>
  <c r="CP34"/>
  <c r="CR34" s="1"/>
  <c r="CP30"/>
  <c r="CR30" s="1"/>
  <c r="CP31"/>
  <c r="CR31" s="1"/>
  <c r="CP7"/>
  <c r="CR7" s="1"/>
  <c r="CR8"/>
  <c r="CR19"/>
  <c r="CR16"/>
  <c r="AX22"/>
  <c r="AY22" s="1"/>
  <c r="CR22"/>
  <c r="CP14" i="12"/>
  <c r="CR14" s="1"/>
  <c r="CR13"/>
  <c r="BG13" l="1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AW13"/>
  <c r="BF13"/>
  <c r="BE13"/>
  <c r="BD13"/>
  <c r="BC13"/>
  <c r="BB13"/>
  <c r="BA13"/>
  <c r="AZ13"/>
  <c r="AX13" l="1"/>
  <c r="AY13" s="1"/>
</calcChain>
</file>

<file path=xl/sharedStrings.xml><?xml version="1.0" encoding="utf-8"?>
<sst xmlns="http://schemas.openxmlformats.org/spreadsheetml/2006/main" count="531" uniqueCount="138">
  <si>
    <t>t бега</t>
  </si>
  <si>
    <t>ИТОГ, секунды</t>
  </si>
  <si>
    <t>часы</t>
  </si>
  <si>
    <t xml:space="preserve">минуты </t>
  </si>
  <si>
    <t>секунды</t>
  </si>
  <si>
    <t xml:space="preserve">часы </t>
  </si>
  <si>
    <t>Время бега</t>
  </si>
  <si>
    <t>бонус за трассу 1</t>
  </si>
  <si>
    <t>бонус за трассу 2</t>
  </si>
  <si>
    <t>бонус за трассу 3</t>
  </si>
  <si>
    <t>бонус за трассу 4</t>
  </si>
  <si>
    <t>бонус за трассу 5</t>
  </si>
  <si>
    <t>бонус за трассу 6</t>
  </si>
  <si>
    <t>бонус за трассу 7</t>
  </si>
  <si>
    <t>бонус за трассу 8</t>
  </si>
  <si>
    <t>бонус за трассу 9</t>
  </si>
  <si>
    <t>бонус за трассу 10</t>
  </si>
  <si>
    <t>бонус за трассу 11</t>
  </si>
  <si>
    <t>бонус за трассу 12</t>
  </si>
  <si>
    <t>бонус за трассу 13</t>
  </si>
  <si>
    <t>бонус за трассу 14</t>
  </si>
  <si>
    <t>бонус за трассу 15</t>
  </si>
  <si>
    <t>бонус за трассы, секунды</t>
  </si>
  <si>
    <t>бонус за трассу 16</t>
  </si>
  <si>
    <t>бонус за трассу 17</t>
  </si>
  <si>
    <t>бонус за трассу 18</t>
  </si>
  <si>
    <t>бонус за трассу 19</t>
  </si>
  <si>
    <t>бонус за трассу 20</t>
  </si>
  <si>
    <t>Ст №</t>
  </si>
  <si>
    <t>бонус за трассу 21</t>
  </si>
  <si>
    <t>бонус за трассу 22</t>
  </si>
  <si>
    <t>бонус за трассу 23</t>
  </si>
  <si>
    <t>бонус за трассу 24</t>
  </si>
  <si>
    <t>бонус за трассу 25</t>
  </si>
  <si>
    <t>бонус за трассу 26</t>
  </si>
  <si>
    <t>бонус за трассу 27</t>
  </si>
  <si>
    <t>бонус за трассу 28</t>
  </si>
  <si>
    <t>бонус за трассу 29</t>
  </si>
  <si>
    <t>бонус за трассу 30</t>
  </si>
  <si>
    <t>бонус за трассу 31</t>
  </si>
  <si>
    <t>бонус за трассу 32</t>
  </si>
  <si>
    <t>бонус за трассу 33</t>
  </si>
  <si>
    <t>бонус за трассу 34</t>
  </si>
  <si>
    <t>бонус за трассу 35</t>
  </si>
  <si>
    <t>бонус за трассу 36</t>
  </si>
  <si>
    <t>бонус за трассу 37</t>
  </si>
  <si>
    <t>бонус за трассу 38</t>
  </si>
  <si>
    <t>бонус за трассу 39</t>
  </si>
  <si>
    <t>бонус за трассу 40</t>
  </si>
  <si>
    <t>Приходько Всеволод</t>
  </si>
  <si>
    <t>Бегобол. Осень 2016. Общий зачет, группа Light</t>
  </si>
  <si>
    <t>Бегобол. Осень 2016. Группа Hard мужчины</t>
  </si>
  <si>
    <t>Бегобол. Осень 2016. Группа Hard женщины</t>
  </si>
  <si>
    <t>Бегобол. Осень 2016. Группа Light женщины</t>
  </si>
  <si>
    <t>Бегобол. Осень 2016. Группа Light мужчины</t>
  </si>
  <si>
    <t>Место</t>
  </si>
  <si>
    <t>Участник</t>
  </si>
  <si>
    <t>Стоимость трасс:</t>
  </si>
  <si>
    <t>Итоговое время</t>
  </si>
  <si>
    <t>Бегобол. Осень 2016. Общий зачет, группа Hard</t>
  </si>
  <si>
    <t>Ильина Варвара</t>
  </si>
  <si>
    <t>Хмелевская Дарья</t>
  </si>
  <si>
    <t>Беляев Сергей</t>
  </si>
  <si>
    <t>Зуев Иван</t>
  </si>
  <si>
    <t>Маршалов Сергей</t>
  </si>
  <si>
    <t>Мишин Анатолий</t>
  </si>
  <si>
    <t>Палади Алексей</t>
  </si>
  <si>
    <t>Волков Александр</t>
  </si>
  <si>
    <t>Кирсанов Любомир</t>
  </si>
  <si>
    <t>Девяткина Анастасия</t>
  </si>
  <si>
    <t>Рыжова Нина</t>
  </si>
  <si>
    <t>Мурашева Ольга</t>
  </si>
  <si>
    <t>Осипова Мария</t>
  </si>
  <si>
    <t>Маршалов Андрей</t>
  </si>
  <si>
    <t>Куковицкая Елена</t>
  </si>
  <si>
    <t>Атаманова Мария</t>
  </si>
  <si>
    <t>Бешенов Дмитрий</t>
  </si>
  <si>
    <t>Провалова Александра</t>
  </si>
  <si>
    <t>Садовникова Ирина</t>
  </si>
  <si>
    <t>Епифанова Мария</t>
  </si>
  <si>
    <t>Быков Дмитрий</t>
  </si>
  <si>
    <t>Жданов Илья</t>
  </si>
  <si>
    <t>Яковлев Дмитрий</t>
  </si>
  <si>
    <t>Суханов Дмитрий</t>
  </si>
  <si>
    <t>Ульянов Анатолий</t>
  </si>
  <si>
    <t>Григорьев Григорий</t>
  </si>
  <si>
    <t>Меркурьева Валерия</t>
  </si>
  <si>
    <t>Купцов Константин</t>
  </si>
  <si>
    <t>Храмов Константин</t>
  </si>
  <si>
    <t>Власов Денис</t>
  </si>
  <si>
    <t>Стукалин Глеб</t>
  </si>
  <si>
    <t>Быстров Иван</t>
  </si>
  <si>
    <t>Качаровский Василий</t>
  </si>
  <si>
    <t>Проценко Константин</t>
  </si>
  <si>
    <t>Прищепенко Алена</t>
  </si>
  <si>
    <t>Андрияш Алексей</t>
  </si>
  <si>
    <t>Зыбалов Антон</t>
  </si>
  <si>
    <t>Никифоров Влад</t>
  </si>
  <si>
    <t>фон Штакельберг Тихон</t>
  </si>
  <si>
    <t>Ласота Ирэна</t>
  </si>
  <si>
    <t>Процюк Алена</t>
  </si>
  <si>
    <t>Монахов Антон</t>
  </si>
  <si>
    <t>Колтунов Игорь</t>
  </si>
  <si>
    <t>Глебкин Сергей</t>
  </si>
  <si>
    <t>Беляева Людмила</t>
  </si>
  <si>
    <t>Серянов Сергей</t>
  </si>
  <si>
    <t>Лукин Андей</t>
  </si>
  <si>
    <t>Томеску Оксана</t>
  </si>
  <si>
    <t>Колтунов Владимир</t>
  </si>
  <si>
    <t/>
  </si>
  <si>
    <t>Н/Д</t>
  </si>
  <si>
    <t>Караев Шатлык</t>
  </si>
  <si>
    <t>Эйдлина Мария</t>
  </si>
  <si>
    <t>Беломытцева Юлия</t>
  </si>
  <si>
    <t>Караева Ольга</t>
  </si>
  <si>
    <t>Матафонов Роман</t>
  </si>
  <si>
    <t>Панюшев Николай</t>
  </si>
  <si>
    <t>Кол-во трасс</t>
  </si>
  <si>
    <t>Команда</t>
  </si>
  <si>
    <t>Штурм</t>
  </si>
  <si>
    <t>ИТМО</t>
  </si>
  <si>
    <t>Никифоров Владислав</t>
  </si>
  <si>
    <t>ТКМК</t>
  </si>
  <si>
    <t>Сафарьянц&amp;Ко</t>
  </si>
  <si>
    <t>Политехник</t>
  </si>
  <si>
    <t>Маунтекс, Луч</t>
  </si>
  <si>
    <t>ЛЭТИ</t>
  </si>
  <si>
    <t>Луч/Политех</t>
  </si>
  <si>
    <t>Луч</t>
  </si>
  <si>
    <t>Горняк</t>
  </si>
  <si>
    <t>Военмех</t>
  </si>
  <si>
    <t>Бегоболь</t>
  </si>
  <si>
    <t>Барс</t>
  </si>
  <si>
    <t>Альпклуб МИФИ</t>
  </si>
  <si>
    <t>wolfs against putin</t>
  </si>
  <si>
    <t>Polar Bear</t>
  </si>
  <si>
    <t>Сообщество боль</t>
  </si>
  <si>
    <t>Политех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</si>
</sst>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2" borderId="2" xfId="0" applyFill="1" applyBorder="1"/>
    <xf numFmtId="0" fontId="0" fillId="2" borderId="0" xfId="0" applyFill="1"/>
    <xf numFmtId="0" fontId="0" fillId="3" borderId="0" xfId="0" applyFill="1"/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0" fontId="0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20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/>
    <xf numFmtId="0" fontId="0" fillId="2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2" borderId="20" xfId="0" applyFill="1" applyBorder="1"/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1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5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35" xfId="0" applyFont="1" applyFill="1" applyBorder="1" applyAlignment="1">
      <alignment horizontal="center"/>
    </xf>
    <xf numFmtId="0" fontId="1" fillId="3" borderId="12" xfId="0" applyFont="1" applyFill="1" applyBorder="1"/>
    <xf numFmtId="0" fontId="0" fillId="0" borderId="5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1" fillId="2" borderId="32" xfId="0" applyFont="1" applyFill="1" applyBorder="1"/>
    <xf numFmtId="0" fontId="1" fillId="0" borderId="33" xfId="0" applyFont="1" applyFill="1" applyBorder="1"/>
    <xf numFmtId="0" fontId="1" fillId="2" borderId="35" xfId="0" applyFont="1" applyFill="1" applyBorder="1"/>
    <xf numFmtId="0" fontId="1" fillId="2" borderId="5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6351</xdr:colOff>
      <xdr:row>0</xdr:row>
      <xdr:rowOff>99060</xdr:rowOff>
    </xdr:from>
    <xdr:to>
      <xdr:col>35</xdr:col>
      <xdr:colOff>197741</xdr:colOff>
      <xdr:row>1</xdr:row>
      <xdr:rowOff>559594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4289" y="99060"/>
          <a:ext cx="3941858" cy="889159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6351</xdr:colOff>
      <xdr:row>0</xdr:row>
      <xdr:rowOff>3810</xdr:rowOff>
    </xdr:from>
    <xdr:to>
      <xdr:col>37</xdr:col>
      <xdr:colOff>177324</xdr:colOff>
      <xdr:row>1</xdr:row>
      <xdr:rowOff>563728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4289" y="3810"/>
          <a:ext cx="4421504" cy="9885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6351</xdr:colOff>
      <xdr:row>0</xdr:row>
      <xdr:rowOff>99060</xdr:rowOff>
    </xdr:from>
    <xdr:to>
      <xdr:col>33</xdr:col>
      <xdr:colOff>176303</xdr:colOff>
      <xdr:row>1</xdr:row>
      <xdr:rowOff>441960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0491" y="99060"/>
          <a:ext cx="3438932" cy="76962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7621</xdr:colOff>
      <xdr:row>0</xdr:row>
      <xdr:rowOff>39529</xdr:rowOff>
    </xdr:from>
    <xdr:to>
      <xdr:col>37</xdr:col>
      <xdr:colOff>178594</xdr:colOff>
      <xdr:row>1</xdr:row>
      <xdr:rowOff>599447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5559" y="39529"/>
          <a:ext cx="4421504" cy="9885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56515</xdr:colOff>
      <xdr:row>0</xdr:row>
      <xdr:rowOff>102393</xdr:rowOff>
    </xdr:from>
    <xdr:to>
      <xdr:col>35</xdr:col>
      <xdr:colOff>22157</xdr:colOff>
      <xdr:row>1</xdr:row>
      <xdr:rowOff>445293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4453" y="102393"/>
          <a:ext cx="3716111" cy="77152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247016</xdr:colOff>
      <xdr:row>0</xdr:row>
      <xdr:rowOff>30955</xdr:rowOff>
    </xdr:from>
    <xdr:to>
      <xdr:col>37</xdr:col>
      <xdr:colOff>167957</xdr:colOff>
      <xdr:row>1</xdr:row>
      <xdr:rowOff>590873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4922" y="30955"/>
          <a:ext cx="4421504" cy="98854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92233</xdr:colOff>
      <xdr:row>0</xdr:row>
      <xdr:rowOff>138113</xdr:rowOff>
    </xdr:from>
    <xdr:to>
      <xdr:col>34</xdr:col>
      <xdr:colOff>185987</xdr:colOff>
      <xdr:row>1</xdr:row>
      <xdr:rowOff>481013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0171" y="138113"/>
          <a:ext cx="3594191" cy="7715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20796</xdr:colOff>
      <xdr:row>0</xdr:row>
      <xdr:rowOff>7144</xdr:rowOff>
    </xdr:from>
    <xdr:to>
      <xdr:col>37</xdr:col>
      <xdr:colOff>191769</xdr:colOff>
      <xdr:row>1</xdr:row>
      <xdr:rowOff>567062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8734" y="7144"/>
          <a:ext cx="4421504" cy="98854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245745</xdr:colOff>
      <xdr:row>0</xdr:row>
      <xdr:rowOff>165259</xdr:rowOff>
    </xdr:from>
    <xdr:to>
      <xdr:col>34</xdr:col>
      <xdr:colOff>158047</xdr:colOff>
      <xdr:row>1</xdr:row>
      <xdr:rowOff>508159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651" y="165259"/>
          <a:ext cx="3662771" cy="7715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7619</xdr:colOff>
      <xdr:row>0</xdr:row>
      <xdr:rowOff>0</xdr:rowOff>
    </xdr:from>
    <xdr:to>
      <xdr:col>37</xdr:col>
      <xdr:colOff>178592</xdr:colOff>
      <xdr:row>1</xdr:row>
      <xdr:rowOff>559918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5557" y="0"/>
          <a:ext cx="4421504" cy="98854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88423</xdr:colOff>
      <xdr:row>0</xdr:row>
      <xdr:rowOff>83344</xdr:rowOff>
    </xdr:from>
    <xdr:to>
      <xdr:col>35</xdr:col>
      <xdr:colOff>144076</xdr:colOff>
      <xdr:row>1</xdr:row>
      <xdr:rowOff>426244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6361" y="83344"/>
          <a:ext cx="3806122" cy="7715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5079</xdr:colOff>
      <xdr:row>0</xdr:row>
      <xdr:rowOff>11906</xdr:rowOff>
    </xdr:from>
    <xdr:to>
      <xdr:col>37</xdr:col>
      <xdr:colOff>176052</xdr:colOff>
      <xdr:row>1</xdr:row>
      <xdr:rowOff>571824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3017" y="11906"/>
          <a:ext cx="4421504" cy="9885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7"/>
  <sheetViews>
    <sheetView topLeftCell="A3" zoomScale="80" zoomScaleNormal="80" workbookViewId="0">
      <selection activeCell="A5" sqref="A5:A28"/>
    </sheetView>
  </sheetViews>
  <sheetFormatPr defaultColWidth="9.109375" defaultRowHeight="14.4"/>
  <cols>
    <col min="1" max="1" width="7" style="1" customWidth="1"/>
    <col min="2" max="3" width="24.109375" style="1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95" width="9.109375" style="1" customWidth="1"/>
    <col min="96" max="96" width="9.109375" style="1" hidden="1" customWidth="1"/>
    <col min="97" max="99" width="9.109375" style="1" customWidth="1"/>
    <col min="100" max="16384" width="9.109375" style="1"/>
  </cols>
  <sheetData>
    <row r="1" spans="1:199" customFormat="1" ht="33.75" customHeight="1">
      <c r="A1" s="224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17">
        <v>39</v>
      </c>
      <c r="AR3" s="219">
        <v>40</v>
      </c>
      <c r="AS3" s="233" t="s">
        <v>117</v>
      </c>
      <c r="AT3" s="225" t="s">
        <v>6</v>
      </c>
      <c r="AU3" s="226"/>
      <c r="AV3" s="227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2"/>
      <c r="B4" s="222"/>
      <c r="C4" s="223"/>
      <c r="D4" s="222"/>
      <c r="E4" s="232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20"/>
      <c r="AS4" s="234"/>
      <c r="AT4" s="109" t="s">
        <v>2</v>
      </c>
      <c r="AU4" s="109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109" t="s">
        <v>3</v>
      </c>
      <c r="CP4" s="109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s="5" customFormat="1">
      <c r="A5" s="185">
        <v>1</v>
      </c>
      <c r="B5" s="186" t="s">
        <v>98</v>
      </c>
      <c r="C5" s="208" t="s">
        <v>132</v>
      </c>
      <c r="D5" s="135">
        <v>124</v>
      </c>
      <c r="E5" s="135">
        <v>1</v>
      </c>
      <c r="F5" s="135">
        <v>1</v>
      </c>
      <c r="G5" s="135">
        <v>1</v>
      </c>
      <c r="H5" s="135">
        <v>1</v>
      </c>
      <c r="I5" s="135">
        <v>1</v>
      </c>
      <c r="J5" s="135">
        <v>1</v>
      </c>
      <c r="K5" s="135">
        <v>1</v>
      </c>
      <c r="L5" s="135">
        <v>1</v>
      </c>
      <c r="M5" s="135">
        <v>1</v>
      </c>
      <c r="N5" s="135">
        <v>1</v>
      </c>
      <c r="O5" s="135">
        <v>1</v>
      </c>
      <c r="P5" s="135">
        <v>1</v>
      </c>
      <c r="Q5" s="135">
        <v>1</v>
      </c>
      <c r="R5" s="135">
        <v>1</v>
      </c>
      <c r="S5" s="135">
        <v>1</v>
      </c>
      <c r="T5" s="135">
        <v>1</v>
      </c>
      <c r="U5" s="135">
        <v>1</v>
      </c>
      <c r="V5" s="135">
        <v>1</v>
      </c>
      <c r="W5" s="135">
        <v>1</v>
      </c>
      <c r="X5" s="135">
        <v>1</v>
      </c>
      <c r="Y5" s="135">
        <v>1</v>
      </c>
      <c r="Z5" s="135">
        <v>1</v>
      </c>
      <c r="AA5" s="135">
        <v>1</v>
      </c>
      <c r="AB5" s="135">
        <v>1</v>
      </c>
      <c r="AC5" s="135">
        <v>1</v>
      </c>
      <c r="AD5" s="135">
        <v>1</v>
      </c>
      <c r="AE5" s="135">
        <v>1</v>
      </c>
      <c r="AF5" s="135">
        <v>1</v>
      </c>
      <c r="AG5" s="135">
        <v>1</v>
      </c>
      <c r="AH5" s="135">
        <v>1</v>
      </c>
      <c r="AI5" s="135"/>
      <c r="AJ5" s="135">
        <v>1</v>
      </c>
      <c r="AK5" s="135">
        <v>1</v>
      </c>
      <c r="AL5" s="136"/>
      <c r="AM5" s="136"/>
      <c r="AN5" s="136">
        <v>1</v>
      </c>
      <c r="AO5" s="136"/>
      <c r="AP5" s="136"/>
      <c r="AQ5" s="136"/>
      <c r="AR5" s="137">
        <v>1</v>
      </c>
      <c r="AS5" s="99">
        <f>COUNT(E5:AR5)</f>
        <v>34</v>
      </c>
      <c r="AT5" s="180"/>
      <c r="AU5" s="111">
        <v>48</v>
      </c>
      <c r="AV5" s="112">
        <v>48</v>
      </c>
      <c r="AW5" s="138"/>
      <c r="AX5" s="114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40"/>
      <c r="CN5" s="113" t="str">
        <f t="shared" ref="CN5:CN27" si="0">IF(INT((AT5*3600+AU5*60+AV5-COUNT(E5:N5)*$E$29-COUNT(O5:X5)*$O$29-COUNT(Y5:AH5)*$Y$29-COUNT(AI5:AN5)*$AI$29-COUNT(AO5:AQ5)*$AO$29-IF(AR5=1,$AR$29,0))/3600)=0,"",INT((AT5*3600+AU5*60+AV5-COUNT(E5:N5)*$E$29-COUNT(O5:X5)*$O$29-COUNT(Y5:AH5)*$Y$29-COUNT(AI5:AN5)*$AI$29-COUNT(AO5:AQ5)*$AO$29-IF(AR5=1,$AR$29,0))/3600))</f>
        <v/>
      </c>
      <c r="CO5" s="114">
        <f t="shared" ref="CO5:CO27" si="1">INT(((AT5*3600+AU5*60+AV5-COUNT(E5:N5)*$E$29-COUNT(O5:X5)*$O$29-COUNT(Y5:AH5)*$Y$29-COUNT(AI5:AN5)*$AI$29-COUNT(AO5:AQ5)*$AO$29-IF(AR5=1,$AR$29,0))-3600*IF(CN5="",0,CN5))/60)</f>
        <v>39</v>
      </c>
      <c r="CP5" s="112">
        <f t="shared" ref="CP5:CP27" si="2">INT((AT5*3600+AU5*60+AV5-COUNT(E5:N5)*$E$29-COUNT(O5:X5)*$O$29-COUNT(Y5:AH5)*$Y$29-COUNT(AI5:AN5)*$AI$29-COUNT(AO5:AQ5)*$AO$29-IF(AR5=1,$AR$29,0))-3600*IF(CN5="",0,CN5)-CO5*60)</f>
        <v>13</v>
      </c>
      <c r="CQ5" s="3"/>
      <c r="CR5" s="3">
        <f>IF(CN5="",0,CN5)*3600+CO5*60+CP5</f>
        <v>2353</v>
      </c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</row>
    <row r="6" spans="1:199" s="5" customFormat="1" ht="15" thickBot="1">
      <c r="A6" s="187">
        <v>2</v>
      </c>
      <c r="B6" s="188" t="s">
        <v>83</v>
      </c>
      <c r="C6" s="209" t="s">
        <v>126</v>
      </c>
      <c r="D6" s="115">
        <v>102</v>
      </c>
      <c r="E6" s="115">
        <v>1</v>
      </c>
      <c r="F6" s="115">
        <v>1</v>
      </c>
      <c r="G6" s="115">
        <v>1</v>
      </c>
      <c r="H6" s="115">
        <v>1</v>
      </c>
      <c r="I6" s="115">
        <v>1</v>
      </c>
      <c r="J6" s="115">
        <v>1</v>
      </c>
      <c r="K6" s="115">
        <v>1</v>
      </c>
      <c r="L6" s="115">
        <v>1</v>
      </c>
      <c r="M6" s="115">
        <v>1</v>
      </c>
      <c r="N6" s="115">
        <v>1</v>
      </c>
      <c r="O6" s="115">
        <v>1</v>
      </c>
      <c r="P6" s="115">
        <v>1</v>
      </c>
      <c r="Q6" s="115">
        <v>1</v>
      </c>
      <c r="R6" s="115">
        <v>1</v>
      </c>
      <c r="S6" s="115">
        <v>1</v>
      </c>
      <c r="T6" s="115">
        <v>1</v>
      </c>
      <c r="U6" s="115">
        <v>1</v>
      </c>
      <c r="V6" s="115">
        <v>1</v>
      </c>
      <c r="W6" s="115">
        <v>1</v>
      </c>
      <c r="X6" s="115">
        <v>1</v>
      </c>
      <c r="Y6" s="115">
        <v>1</v>
      </c>
      <c r="Z6" s="115">
        <v>1</v>
      </c>
      <c r="AA6" s="115">
        <v>1</v>
      </c>
      <c r="AB6" s="115">
        <v>1</v>
      </c>
      <c r="AC6" s="115">
        <v>1</v>
      </c>
      <c r="AD6" s="115">
        <v>1</v>
      </c>
      <c r="AE6" s="115">
        <v>1</v>
      </c>
      <c r="AF6" s="115">
        <v>1</v>
      </c>
      <c r="AG6" s="115">
        <v>1</v>
      </c>
      <c r="AH6" s="115">
        <v>1</v>
      </c>
      <c r="AI6" s="115">
        <v>1</v>
      </c>
      <c r="AJ6" s="115">
        <v>1</v>
      </c>
      <c r="AK6" s="115">
        <v>1</v>
      </c>
      <c r="AL6" s="115"/>
      <c r="AM6" s="115">
        <v>1</v>
      </c>
      <c r="AN6" s="115">
        <v>1</v>
      </c>
      <c r="AO6" s="115"/>
      <c r="AP6" s="115">
        <v>1</v>
      </c>
      <c r="AQ6" s="115"/>
      <c r="AR6" s="116">
        <v>1</v>
      </c>
      <c r="AS6" s="176">
        <f t="shared" ref="AS6:AS27" si="3">COUNT(E6:AR6)</f>
        <v>37</v>
      </c>
      <c r="AT6" s="181"/>
      <c r="AU6" s="117">
        <v>50</v>
      </c>
      <c r="AV6" s="118">
        <v>17</v>
      </c>
      <c r="AW6" s="119"/>
      <c r="AX6" s="120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2"/>
      <c r="CN6" s="123" t="str">
        <f t="shared" si="0"/>
        <v/>
      </c>
      <c r="CO6" s="124">
        <f t="shared" si="1"/>
        <v>39</v>
      </c>
      <c r="CP6" s="125">
        <f t="shared" si="2"/>
        <v>37</v>
      </c>
      <c r="CQ6" s="3"/>
      <c r="CR6" s="3">
        <f>IF(CN6="",0,CN6)*3600+CO6*60+CP6</f>
        <v>2377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s="5" customFormat="1" ht="15" thickBot="1">
      <c r="A7" s="185">
        <v>3</v>
      </c>
      <c r="B7" s="190" t="s">
        <v>87</v>
      </c>
      <c r="C7" s="210" t="s">
        <v>136</v>
      </c>
      <c r="D7" s="127">
        <v>109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27">
        <v>1</v>
      </c>
      <c r="M7" s="127">
        <v>1</v>
      </c>
      <c r="N7" s="127">
        <v>1</v>
      </c>
      <c r="O7" s="141">
        <v>1</v>
      </c>
      <c r="P7" s="141">
        <v>1</v>
      </c>
      <c r="Q7" s="141">
        <v>1</v>
      </c>
      <c r="R7" s="141">
        <v>1</v>
      </c>
      <c r="S7" s="126">
        <v>1</v>
      </c>
      <c r="T7" s="141">
        <v>1</v>
      </c>
      <c r="U7" s="141">
        <v>1</v>
      </c>
      <c r="V7" s="141">
        <v>1</v>
      </c>
      <c r="W7" s="141">
        <v>1</v>
      </c>
      <c r="X7" s="141">
        <v>1</v>
      </c>
      <c r="Y7" s="141">
        <v>1</v>
      </c>
      <c r="Z7" s="141">
        <v>1</v>
      </c>
      <c r="AA7" s="141">
        <v>1</v>
      </c>
      <c r="AB7" s="141">
        <v>1</v>
      </c>
      <c r="AC7" s="126">
        <v>1</v>
      </c>
      <c r="AD7" s="141">
        <v>1</v>
      </c>
      <c r="AE7" s="141">
        <v>1</v>
      </c>
      <c r="AF7" s="141">
        <v>1</v>
      </c>
      <c r="AG7" s="141">
        <v>1</v>
      </c>
      <c r="AH7" s="141">
        <v>1</v>
      </c>
      <c r="AI7" s="141">
        <v>1</v>
      </c>
      <c r="AJ7" s="141">
        <v>1</v>
      </c>
      <c r="AK7" s="141"/>
      <c r="AL7" s="141">
        <v>1</v>
      </c>
      <c r="AM7" s="141">
        <v>1</v>
      </c>
      <c r="AN7" s="141">
        <v>1</v>
      </c>
      <c r="AO7" s="141"/>
      <c r="AP7" s="141"/>
      <c r="AQ7" s="141"/>
      <c r="AR7" s="126">
        <v>1</v>
      </c>
      <c r="AS7" s="177">
        <f t="shared" si="3"/>
        <v>36</v>
      </c>
      <c r="AT7" s="182"/>
      <c r="AU7" s="142">
        <v>51</v>
      </c>
      <c r="AV7" s="143">
        <v>32</v>
      </c>
      <c r="AW7" s="144"/>
      <c r="AX7" s="145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7"/>
      <c r="CN7" s="148" t="str">
        <f t="shared" si="0"/>
        <v/>
      </c>
      <c r="CO7" s="149">
        <f t="shared" si="1"/>
        <v>41</v>
      </c>
      <c r="CP7" s="150">
        <f t="shared" si="2"/>
        <v>17</v>
      </c>
      <c r="CQ7" s="3"/>
      <c r="CR7" s="3">
        <f>IF(CN7="",0,CN7)*3600+CO7*60+CP7</f>
        <v>2477</v>
      </c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</row>
    <row r="8" spans="1:199" s="6" customFormat="1" ht="15" thickBot="1">
      <c r="A8" s="187">
        <v>4</v>
      </c>
      <c r="B8" s="128" t="s">
        <v>89</v>
      </c>
      <c r="C8" s="38"/>
      <c r="D8" s="41">
        <v>111</v>
      </c>
      <c r="E8" s="129">
        <v>1</v>
      </c>
      <c r="F8" s="129">
        <v>1</v>
      </c>
      <c r="G8" s="129">
        <v>1</v>
      </c>
      <c r="H8" s="129">
        <v>1</v>
      </c>
      <c r="I8" s="129">
        <v>1</v>
      </c>
      <c r="J8" s="129">
        <v>1</v>
      </c>
      <c r="K8" s="129">
        <v>1</v>
      </c>
      <c r="L8" s="129">
        <v>1</v>
      </c>
      <c r="M8" s="129">
        <v>1</v>
      </c>
      <c r="N8" s="129">
        <v>1</v>
      </c>
      <c r="O8" s="129">
        <v>1</v>
      </c>
      <c r="P8" s="129">
        <v>1</v>
      </c>
      <c r="Q8" s="129">
        <v>1</v>
      </c>
      <c r="R8" s="129">
        <v>1</v>
      </c>
      <c r="S8" s="129">
        <v>1</v>
      </c>
      <c r="T8" s="129">
        <v>1</v>
      </c>
      <c r="U8" s="129">
        <v>1</v>
      </c>
      <c r="V8" s="41">
        <v>1</v>
      </c>
      <c r="W8" s="41">
        <v>1</v>
      </c>
      <c r="X8" s="41">
        <v>1</v>
      </c>
      <c r="Y8" s="129">
        <v>1</v>
      </c>
      <c r="Z8" s="129">
        <v>1</v>
      </c>
      <c r="AA8" s="129">
        <v>1</v>
      </c>
      <c r="AB8" s="129">
        <v>1</v>
      </c>
      <c r="AC8" s="129">
        <v>1</v>
      </c>
      <c r="AD8" s="129">
        <v>1</v>
      </c>
      <c r="AE8" s="129">
        <v>1</v>
      </c>
      <c r="AF8" s="41">
        <v>1</v>
      </c>
      <c r="AG8" s="41">
        <v>1</v>
      </c>
      <c r="AH8" s="41">
        <v>1</v>
      </c>
      <c r="AI8" s="41">
        <v>1</v>
      </c>
      <c r="AJ8" s="41"/>
      <c r="AK8" s="41"/>
      <c r="AL8" s="41"/>
      <c r="AM8" s="41"/>
      <c r="AN8" s="41"/>
      <c r="AO8" s="41"/>
      <c r="AP8" s="41"/>
      <c r="AQ8" s="41"/>
      <c r="AR8" s="130">
        <v>1</v>
      </c>
      <c r="AS8" s="100">
        <f t="shared" si="3"/>
        <v>32</v>
      </c>
      <c r="AT8" s="183"/>
      <c r="AU8" s="131">
        <v>50</v>
      </c>
      <c r="AV8" s="125">
        <v>30</v>
      </c>
      <c r="AW8" s="132"/>
      <c r="AX8" s="124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4"/>
      <c r="CN8" s="123" t="str">
        <f t="shared" si="0"/>
        <v/>
      </c>
      <c r="CO8" s="124">
        <f t="shared" si="1"/>
        <v>41</v>
      </c>
      <c r="CP8" s="125">
        <f t="shared" si="2"/>
        <v>35</v>
      </c>
      <c r="CQ8" s="3"/>
      <c r="CR8" s="3">
        <f>IF(CN8="",0,CN8)*3600+CO8*60+CP8</f>
        <v>2495</v>
      </c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s="5" customFormat="1">
      <c r="A9" s="185">
        <v>5</v>
      </c>
      <c r="B9" s="4" t="s">
        <v>96</v>
      </c>
      <c r="C9" s="52" t="s">
        <v>129</v>
      </c>
      <c r="D9" s="9">
        <v>121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8">
        <v>1</v>
      </c>
      <c r="W9" s="8">
        <v>1</v>
      </c>
      <c r="X9" s="8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/>
      <c r="AM9" s="8">
        <v>1</v>
      </c>
      <c r="AN9" s="8">
        <v>1</v>
      </c>
      <c r="AO9" s="8"/>
      <c r="AP9" s="8"/>
      <c r="AQ9" s="8"/>
      <c r="AR9" s="12">
        <v>1</v>
      </c>
      <c r="AS9" s="178">
        <f t="shared" si="3"/>
        <v>36</v>
      </c>
      <c r="AT9" s="173"/>
      <c r="AU9" s="19">
        <v>52</v>
      </c>
      <c r="AV9" s="68">
        <v>12</v>
      </c>
      <c r="AW9" s="20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94"/>
      <c r="CN9" s="97" t="str">
        <f t="shared" si="0"/>
        <v/>
      </c>
      <c r="CO9" s="51">
        <f t="shared" si="1"/>
        <v>41</v>
      </c>
      <c r="CP9" s="70">
        <f t="shared" si="2"/>
        <v>57</v>
      </c>
      <c r="CQ9" s="3"/>
      <c r="CR9" s="3">
        <f>IF(CN10="",0,CN10)*3600+CO10*60+CP10</f>
        <v>2527</v>
      </c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</row>
    <row r="10" spans="1:199" s="6" customFormat="1" ht="15" thickBot="1">
      <c r="A10" s="187">
        <v>6</v>
      </c>
      <c r="B10" s="2" t="s">
        <v>93</v>
      </c>
      <c r="C10" s="38" t="s">
        <v>128</v>
      </c>
      <c r="D10" s="29">
        <v>118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16">
        <v>1</v>
      </c>
      <c r="X10" s="16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/>
      <c r="AL10" s="30">
        <v>1</v>
      </c>
      <c r="AM10" s="30">
        <v>1</v>
      </c>
      <c r="AN10" s="30">
        <v>1</v>
      </c>
      <c r="AO10" s="30"/>
      <c r="AP10" s="30"/>
      <c r="AQ10" s="30"/>
      <c r="AR10" s="31">
        <v>1</v>
      </c>
      <c r="AS10" s="176">
        <f t="shared" si="3"/>
        <v>36</v>
      </c>
      <c r="AT10" s="172"/>
      <c r="AU10" s="32">
        <v>52</v>
      </c>
      <c r="AV10" s="66">
        <v>22</v>
      </c>
      <c r="AW10" s="33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95"/>
      <c r="CN10" s="96" t="str">
        <f t="shared" si="0"/>
        <v/>
      </c>
      <c r="CO10" s="37">
        <f t="shared" si="1"/>
        <v>42</v>
      </c>
      <c r="CP10" s="83">
        <f t="shared" si="2"/>
        <v>7</v>
      </c>
      <c r="CQ10" s="3"/>
      <c r="CR10" s="3">
        <f>IF(CN9="",0,CN9)*3600+CO9*60+CP9</f>
        <v>2517</v>
      </c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</row>
    <row r="11" spans="1:199" s="5" customFormat="1">
      <c r="A11" s="185">
        <v>7</v>
      </c>
      <c r="B11" s="4" t="s">
        <v>90</v>
      </c>
      <c r="C11" s="19" t="s">
        <v>132</v>
      </c>
      <c r="D11" s="9">
        <v>112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8">
        <v>1</v>
      </c>
      <c r="W11" s="8">
        <v>1</v>
      </c>
      <c r="X11" s="8">
        <v>1</v>
      </c>
      <c r="Y11" s="10"/>
      <c r="Z11" s="10"/>
      <c r="AA11" s="10"/>
      <c r="AB11" s="10"/>
      <c r="AC11" s="10">
        <v>1</v>
      </c>
      <c r="AD11" s="10"/>
      <c r="AE11" s="10">
        <v>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2">
        <v>1</v>
      </c>
      <c r="AS11" s="178">
        <f t="shared" si="3"/>
        <v>23</v>
      </c>
      <c r="AT11" s="173"/>
      <c r="AU11" s="19">
        <v>49</v>
      </c>
      <c r="AV11" s="68">
        <v>12</v>
      </c>
      <c r="AW11" s="20"/>
      <c r="AX11" s="2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94"/>
      <c r="CN11" s="97" t="str">
        <f t="shared" si="0"/>
        <v/>
      </c>
      <c r="CO11" s="51">
        <f t="shared" si="1"/>
        <v>43</v>
      </c>
      <c r="CP11" s="70">
        <f t="shared" si="2"/>
        <v>17</v>
      </c>
      <c r="CQ11" s="3"/>
      <c r="CR11" s="3">
        <f t="shared" ref="CR11:CR27" si="4">IF(CN11="",0,CN11)*3600+CO11*60+CP11</f>
        <v>2597</v>
      </c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</row>
    <row r="12" spans="1:199" s="5" customFormat="1" ht="15" thickBot="1">
      <c r="A12" s="187">
        <v>8</v>
      </c>
      <c r="B12" s="2" t="s">
        <v>49</v>
      </c>
      <c r="C12" s="38"/>
      <c r="D12" s="29">
        <v>122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/>
      <c r="V12" s="30">
        <v>1</v>
      </c>
      <c r="W12" s="30">
        <v>1</v>
      </c>
      <c r="X12" s="30">
        <v>1</v>
      </c>
      <c r="Y12" s="30">
        <v>1</v>
      </c>
      <c r="Z12" s="30">
        <v>1</v>
      </c>
      <c r="AA12" s="30">
        <v>1</v>
      </c>
      <c r="AB12" s="30"/>
      <c r="AC12" s="30"/>
      <c r="AD12" s="30"/>
      <c r="AE12" s="30">
        <v>1</v>
      </c>
      <c r="AF12" s="30">
        <v>1</v>
      </c>
      <c r="AG12" s="30">
        <v>1</v>
      </c>
      <c r="AH12" s="30">
        <v>1</v>
      </c>
      <c r="AI12" s="30"/>
      <c r="AJ12" s="30">
        <v>1</v>
      </c>
      <c r="AK12" s="30"/>
      <c r="AL12" s="30"/>
      <c r="AM12" s="30"/>
      <c r="AN12" s="30"/>
      <c r="AO12" s="30"/>
      <c r="AP12" s="30"/>
      <c r="AQ12" s="30"/>
      <c r="AR12" s="31">
        <v>1</v>
      </c>
      <c r="AS12" s="176">
        <f t="shared" si="3"/>
        <v>28</v>
      </c>
      <c r="AT12" s="172"/>
      <c r="AU12" s="32">
        <v>52</v>
      </c>
      <c r="AV12" s="66">
        <v>38</v>
      </c>
      <c r="AW12" s="33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95"/>
      <c r="CN12" s="96" t="str">
        <f t="shared" si="0"/>
        <v/>
      </c>
      <c r="CO12" s="37">
        <f t="shared" si="1"/>
        <v>44</v>
      </c>
      <c r="CP12" s="83">
        <f t="shared" si="2"/>
        <v>58</v>
      </c>
      <c r="CQ12" s="3"/>
      <c r="CR12" s="3">
        <f t="shared" si="4"/>
        <v>2698</v>
      </c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s="5" customFormat="1">
      <c r="A13" s="185">
        <v>9</v>
      </c>
      <c r="B13" s="57" t="s">
        <v>82</v>
      </c>
      <c r="C13" s="19" t="s">
        <v>126</v>
      </c>
      <c r="D13" s="55">
        <v>101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8">
        <v>1</v>
      </c>
      <c r="W13" s="8">
        <v>1</v>
      </c>
      <c r="X13" s="8">
        <v>1</v>
      </c>
      <c r="Y13" s="60">
        <v>1</v>
      </c>
      <c r="Z13" s="60">
        <v>1</v>
      </c>
      <c r="AA13" s="60">
        <v>1</v>
      </c>
      <c r="AB13" s="60">
        <v>1</v>
      </c>
      <c r="AC13" s="60">
        <v>1</v>
      </c>
      <c r="AD13" s="60">
        <v>1</v>
      </c>
      <c r="AE13" s="60">
        <v>1</v>
      </c>
      <c r="AF13" s="53">
        <v>1</v>
      </c>
      <c r="AG13" s="53">
        <v>1</v>
      </c>
      <c r="AH13" s="53">
        <v>1</v>
      </c>
      <c r="AI13" s="53">
        <v>1</v>
      </c>
      <c r="AJ13" s="53">
        <v>1</v>
      </c>
      <c r="AK13" s="53"/>
      <c r="AL13" s="53"/>
      <c r="AM13" s="53">
        <v>1</v>
      </c>
      <c r="AN13" s="53"/>
      <c r="AO13" s="53"/>
      <c r="AP13" s="53"/>
      <c r="AQ13" s="53"/>
      <c r="AR13" s="61">
        <v>1</v>
      </c>
      <c r="AS13" s="178">
        <f t="shared" si="3"/>
        <v>34</v>
      </c>
      <c r="AT13" s="110"/>
      <c r="AU13" s="52">
        <v>55</v>
      </c>
      <c r="AV13" s="70">
        <v>3</v>
      </c>
      <c r="AW13" s="58">
        <f t="shared" ref="AW13" si="5">3600*AT13+AU13*60+AV13</f>
        <v>3303</v>
      </c>
      <c r="AX13" s="51">
        <f t="shared" ref="AX13" si="6">SUM(AZ13:CM13)</f>
        <v>85</v>
      </c>
      <c r="AY13" s="59">
        <f t="shared" ref="AY13" si="7">AW13-AX13</f>
        <v>3218</v>
      </c>
      <c r="AZ13" s="22">
        <f t="shared" ref="AZ13:CM13" si="8">IF(E13,E$29,)</f>
        <v>15</v>
      </c>
      <c r="BA13" s="22">
        <f t="shared" si="8"/>
        <v>0</v>
      </c>
      <c r="BB13" s="22">
        <f t="shared" si="8"/>
        <v>0</v>
      </c>
      <c r="BC13" s="22">
        <f t="shared" si="8"/>
        <v>0</v>
      </c>
      <c r="BD13" s="22">
        <f t="shared" si="8"/>
        <v>0</v>
      </c>
      <c r="BE13" s="22">
        <f t="shared" si="8"/>
        <v>0</v>
      </c>
      <c r="BF13" s="22">
        <f t="shared" si="8"/>
        <v>0</v>
      </c>
      <c r="BG13" s="22">
        <f t="shared" si="8"/>
        <v>0</v>
      </c>
      <c r="BH13" s="22">
        <f t="shared" si="8"/>
        <v>0</v>
      </c>
      <c r="BI13" s="22">
        <f t="shared" si="8"/>
        <v>0</v>
      </c>
      <c r="BJ13" s="22">
        <f t="shared" si="8"/>
        <v>15</v>
      </c>
      <c r="BK13" s="22">
        <f t="shared" si="8"/>
        <v>0</v>
      </c>
      <c r="BL13" s="22">
        <f t="shared" si="8"/>
        <v>0</v>
      </c>
      <c r="BM13" s="22">
        <f t="shared" si="8"/>
        <v>0</v>
      </c>
      <c r="BN13" s="22">
        <f t="shared" si="8"/>
        <v>0</v>
      </c>
      <c r="BO13" s="22">
        <f t="shared" si="8"/>
        <v>0</v>
      </c>
      <c r="BP13" s="22">
        <f t="shared" si="8"/>
        <v>0</v>
      </c>
      <c r="BQ13" s="22">
        <f t="shared" si="8"/>
        <v>0</v>
      </c>
      <c r="BR13" s="22">
        <f t="shared" si="8"/>
        <v>0</v>
      </c>
      <c r="BS13" s="22">
        <f t="shared" si="8"/>
        <v>0</v>
      </c>
      <c r="BT13" s="22">
        <f t="shared" si="8"/>
        <v>20</v>
      </c>
      <c r="BU13" s="22">
        <f t="shared" si="8"/>
        <v>0</v>
      </c>
      <c r="BV13" s="22">
        <f t="shared" si="8"/>
        <v>0</v>
      </c>
      <c r="BW13" s="22">
        <f t="shared" si="8"/>
        <v>0</v>
      </c>
      <c r="BX13" s="22">
        <f t="shared" si="8"/>
        <v>0</v>
      </c>
      <c r="BY13" s="22">
        <f t="shared" si="8"/>
        <v>0</v>
      </c>
      <c r="BZ13" s="22">
        <f t="shared" si="8"/>
        <v>0</v>
      </c>
      <c r="CA13" s="22">
        <f t="shared" si="8"/>
        <v>0</v>
      </c>
      <c r="CB13" s="22">
        <f t="shared" si="8"/>
        <v>0</v>
      </c>
      <c r="CC13" s="22">
        <f t="shared" si="8"/>
        <v>0</v>
      </c>
      <c r="CD13" s="22">
        <f t="shared" si="8"/>
        <v>20</v>
      </c>
      <c r="CE13" s="22">
        <f t="shared" si="8"/>
        <v>0</v>
      </c>
      <c r="CF13" s="22">
        <f t="shared" si="8"/>
        <v>0</v>
      </c>
      <c r="CG13" s="22">
        <f t="shared" si="8"/>
        <v>0</v>
      </c>
      <c r="CH13" s="22">
        <f t="shared" si="8"/>
        <v>0</v>
      </c>
      <c r="CI13" s="22">
        <f t="shared" si="8"/>
        <v>0</v>
      </c>
      <c r="CJ13" s="22">
        <f t="shared" si="8"/>
        <v>0</v>
      </c>
      <c r="CK13" s="22">
        <f t="shared" si="8"/>
        <v>0</v>
      </c>
      <c r="CL13" s="22">
        <f t="shared" si="8"/>
        <v>0</v>
      </c>
      <c r="CM13" s="94">
        <f t="shared" si="8"/>
        <v>15</v>
      </c>
      <c r="CN13" s="97" t="str">
        <f t="shared" si="0"/>
        <v/>
      </c>
      <c r="CO13" s="51">
        <f t="shared" si="1"/>
        <v>45</v>
      </c>
      <c r="CP13" s="70">
        <f t="shared" si="2"/>
        <v>28</v>
      </c>
      <c r="CQ13" s="3"/>
      <c r="CR13" s="3">
        <f t="shared" si="4"/>
        <v>2728</v>
      </c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</row>
    <row r="14" spans="1:199" s="6" customFormat="1" ht="15" thickBot="1">
      <c r="A14" s="187">
        <v>10</v>
      </c>
      <c r="B14" s="2" t="s">
        <v>85</v>
      </c>
      <c r="C14" s="32" t="s">
        <v>133</v>
      </c>
      <c r="D14" s="29">
        <v>107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16">
        <v>1</v>
      </c>
      <c r="W14" s="16">
        <v>1</v>
      </c>
      <c r="X14" s="16">
        <v>1</v>
      </c>
      <c r="Y14" s="30">
        <v>1</v>
      </c>
      <c r="Z14" s="30"/>
      <c r="AA14" s="30">
        <v>1</v>
      </c>
      <c r="AB14" s="30"/>
      <c r="AC14" s="30">
        <v>1</v>
      </c>
      <c r="AD14" s="30">
        <v>1</v>
      </c>
      <c r="AE14" s="30">
        <v>1</v>
      </c>
      <c r="AF14" s="16"/>
      <c r="AG14" s="16">
        <v>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46"/>
      <c r="AS14" s="176">
        <f t="shared" si="3"/>
        <v>26</v>
      </c>
      <c r="AT14" s="172"/>
      <c r="AU14" s="32">
        <v>53</v>
      </c>
      <c r="AV14" s="66">
        <v>48</v>
      </c>
      <c r="AW14" s="33"/>
      <c r="AX14" s="34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95"/>
      <c r="CN14" s="96" t="str">
        <f t="shared" si="0"/>
        <v/>
      </c>
      <c r="CO14" s="37">
        <f t="shared" si="1"/>
        <v>46</v>
      </c>
      <c r="CP14" s="83">
        <f t="shared" si="2"/>
        <v>48</v>
      </c>
      <c r="CQ14" s="3"/>
      <c r="CR14" s="3">
        <f t="shared" si="4"/>
        <v>2808</v>
      </c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s="5" customFormat="1">
      <c r="A15" s="185">
        <v>11</v>
      </c>
      <c r="B15" s="4" t="s">
        <v>105</v>
      </c>
      <c r="C15" s="52"/>
      <c r="D15" s="9">
        <v>115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/>
      <c r="N15" s="10"/>
      <c r="O15" s="10"/>
      <c r="P15" s="10"/>
      <c r="Q15" s="10"/>
      <c r="R15" s="10"/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8"/>
      <c r="AA15" s="8">
        <v>1</v>
      </c>
      <c r="AB15" s="8"/>
      <c r="AC15" s="12">
        <v>1</v>
      </c>
      <c r="AD15" s="8"/>
      <c r="AE15" s="8">
        <v>1</v>
      </c>
      <c r="AF15" s="8">
        <v>1</v>
      </c>
      <c r="AG15" s="8">
        <v>1</v>
      </c>
      <c r="AH15" s="8">
        <v>1</v>
      </c>
      <c r="AI15" s="8"/>
      <c r="AJ15" s="8"/>
      <c r="AK15" s="8"/>
      <c r="AL15" s="8"/>
      <c r="AM15" s="8"/>
      <c r="AN15" s="8"/>
      <c r="AO15" s="8"/>
      <c r="AP15" s="8"/>
      <c r="AQ15" s="8"/>
      <c r="AR15" s="12">
        <v>1</v>
      </c>
      <c r="AS15" s="178">
        <f t="shared" si="3"/>
        <v>22</v>
      </c>
      <c r="AT15" s="173"/>
      <c r="AU15" s="19">
        <v>53</v>
      </c>
      <c r="AV15" s="68">
        <v>25</v>
      </c>
      <c r="AW15" s="20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94"/>
      <c r="CN15" s="97" t="str">
        <f t="shared" si="0"/>
        <v/>
      </c>
      <c r="CO15" s="51">
        <f t="shared" si="1"/>
        <v>47</v>
      </c>
      <c r="CP15" s="70">
        <f t="shared" si="2"/>
        <v>20</v>
      </c>
      <c r="CQ15" s="3"/>
      <c r="CR15" s="3">
        <f t="shared" si="4"/>
        <v>2840</v>
      </c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</row>
    <row r="16" spans="1:199" s="5" customFormat="1" ht="15" thickBot="1">
      <c r="A16" s="187">
        <v>12</v>
      </c>
      <c r="B16" s="2" t="s">
        <v>91</v>
      </c>
      <c r="C16" s="32" t="s">
        <v>135</v>
      </c>
      <c r="D16" s="29">
        <v>114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/>
      <c r="V16" s="30">
        <v>1</v>
      </c>
      <c r="W16" s="16">
        <v>1</v>
      </c>
      <c r="X16" s="16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>
        <v>1</v>
      </c>
      <c r="AS16" s="176">
        <f t="shared" si="3"/>
        <v>20</v>
      </c>
      <c r="AT16" s="172"/>
      <c r="AU16" s="32">
        <v>54</v>
      </c>
      <c r="AV16" s="66">
        <v>45</v>
      </c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95"/>
      <c r="CN16" s="96" t="str">
        <f t="shared" si="0"/>
        <v/>
      </c>
      <c r="CO16" s="37">
        <f t="shared" si="1"/>
        <v>49</v>
      </c>
      <c r="CP16" s="83">
        <f t="shared" si="2"/>
        <v>45</v>
      </c>
      <c r="CQ16" s="3"/>
      <c r="CR16" s="3">
        <f t="shared" si="4"/>
        <v>2985</v>
      </c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s="5" customFormat="1">
      <c r="A17" s="185">
        <v>13</v>
      </c>
      <c r="B17" s="4" t="s">
        <v>86</v>
      </c>
      <c r="C17" s="52" t="s">
        <v>127</v>
      </c>
      <c r="D17" s="9">
        <v>108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8">
        <v>1</v>
      </c>
      <c r="W17" s="8">
        <v>1</v>
      </c>
      <c r="X17" s="8">
        <v>1</v>
      </c>
      <c r="Y17" s="10"/>
      <c r="Z17" s="10"/>
      <c r="AA17" s="10"/>
      <c r="AB17" s="10"/>
      <c r="AC17" s="10">
        <v>1</v>
      </c>
      <c r="AD17" s="10">
        <v>1</v>
      </c>
      <c r="AE17" s="10"/>
      <c r="AF17" s="10">
        <v>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1">
        <v>1</v>
      </c>
      <c r="AS17" s="178">
        <f t="shared" si="3"/>
        <v>24</v>
      </c>
      <c r="AT17" s="173"/>
      <c r="AU17" s="19">
        <v>57</v>
      </c>
      <c r="AV17" s="68">
        <v>46</v>
      </c>
      <c r="AW17" s="20"/>
      <c r="AX17" s="21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94"/>
      <c r="CN17" s="97" t="str">
        <f t="shared" si="0"/>
        <v/>
      </c>
      <c r="CO17" s="51">
        <f t="shared" si="1"/>
        <v>51</v>
      </c>
      <c r="CP17" s="70">
        <f t="shared" si="2"/>
        <v>31</v>
      </c>
      <c r="CQ17" s="3"/>
      <c r="CR17" s="3">
        <f t="shared" si="4"/>
        <v>3091</v>
      </c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</row>
    <row r="18" spans="1:199" s="6" customFormat="1" ht="15" thickBot="1">
      <c r="A18" s="187">
        <v>14</v>
      </c>
      <c r="B18" s="2" t="s">
        <v>101</v>
      </c>
      <c r="C18" s="38"/>
      <c r="D18" s="29">
        <v>105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/>
      <c r="V18" s="30"/>
      <c r="W18" s="30"/>
      <c r="X18" s="30">
        <v>1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16"/>
      <c r="AR18" s="46">
        <v>1</v>
      </c>
      <c r="AS18" s="176">
        <f t="shared" si="3"/>
        <v>18</v>
      </c>
      <c r="AT18" s="172"/>
      <c r="AU18" s="32">
        <v>56</v>
      </c>
      <c r="AV18" s="66">
        <v>34</v>
      </c>
      <c r="AW18" s="33"/>
      <c r="AX18" s="34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95"/>
      <c r="CN18" s="96" t="str">
        <f t="shared" si="0"/>
        <v/>
      </c>
      <c r="CO18" s="37">
        <f t="shared" si="1"/>
        <v>52</v>
      </c>
      <c r="CP18" s="83">
        <f t="shared" si="2"/>
        <v>4</v>
      </c>
      <c r="CQ18" s="3"/>
      <c r="CR18" s="3">
        <f t="shared" si="4"/>
        <v>3124</v>
      </c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s="5" customFormat="1">
      <c r="A19" s="185">
        <v>15</v>
      </c>
      <c r="B19" s="4" t="s">
        <v>84</v>
      </c>
      <c r="C19" s="19" t="s">
        <v>134</v>
      </c>
      <c r="D19" s="9">
        <v>106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8">
        <v>1</v>
      </c>
      <c r="W19" s="8">
        <v>1</v>
      </c>
      <c r="X19" s="8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8">
        <v>1</v>
      </c>
      <c r="AG19" s="8">
        <v>1</v>
      </c>
      <c r="AH19" s="8">
        <v>1</v>
      </c>
      <c r="AI19" s="8">
        <v>1</v>
      </c>
      <c r="AJ19" s="8"/>
      <c r="AK19" s="8"/>
      <c r="AL19" s="8"/>
      <c r="AM19" s="8"/>
      <c r="AN19" s="8"/>
      <c r="AO19" s="8"/>
      <c r="AP19" s="8"/>
      <c r="AQ19" s="8"/>
      <c r="AR19" s="12">
        <v>1</v>
      </c>
      <c r="AS19" s="178">
        <f t="shared" si="3"/>
        <v>32</v>
      </c>
      <c r="AT19" s="173">
        <v>1</v>
      </c>
      <c r="AU19" s="19">
        <v>1</v>
      </c>
      <c r="AV19" s="68">
        <v>36</v>
      </c>
      <c r="AW19" s="20"/>
      <c r="AX19" s="21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94"/>
      <c r="CN19" s="97" t="str">
        <f t="shared" si="0"/>
        <v/>
      </c>
      <c r="CO19" s="51">
        <f t="shared" si="1"/>
        <v>52</v>
      </c>
      <c r="CP19" s="70">
        <f t="shared" si="2"/>
        <v>41</v>
      </c>
      <c r="CQ19" s="3"/>
      <c r="CR19" s="3">
        <f t="shared" si="4"/>
        <v>3161</v>
      </c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</row>
    <row r="20" spans="1:199" s="5" customFormat="1" ht="15" thickBot="1">
      <c r="A20" s="187">
        <v>16</v>
      </c>
      <c r="B20" s="2" t="s">
        <v>95</v>
      </c>
      <c r="C20" s="32" t="s">
        <v>131</v>
      </c>
      <c r="D20" s="29">
        <v>120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/>
      <c r="T20" s="30">
        <v>1</v>
      </c>
      <c r="U20" s="30"/>
      <c r="V20" s="16"/>
      <c r="W20" s="16">
        <v>1</v>
      </c>
      <c r="X20" s="16">
        <v>1</v>
      </c>
      <c r="Y20" s="30"/>
      <c r="Z20" s="30"/>
      <c r="AA20" s="30"/>
      <c r="AB20" s="30"/>
      <c r="AC20" s="30"/>
      <c r="AD20" s="30"/>
      <c r="AE20" s="30">
        <v>1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46">
        <v>1</v>
      </c>
      <c r="AS20" s="176">
        <f t="shared" si="3"/>
        <v>19</v>
      </c>
      <c r="AT20" s="172"/>
      <c r="AU20" s="32">
        <v>58</v>
      </c>
      <c r="AV20" s="66">
        <v>39</v>
      </c>
      <c r="AW20" s="33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95"/>
      <c r="CN20" s="96" t="str">
        <f t="shared" si="0"/>
        <v/>
      </c>
      <c r="CO20" s="37">
        <f t="shared" si="1"/>
        <v>53</v>
      </c>
      <c r="CP20" s="83">
        <f t="shared" si="2"/>
        <v>49</v>
      </c>
      <c r="CQ20" s="3"/>
      <c r="CR20" s="3">
        <f t="shared" si="4"/>
        <v>3229</v>
      </c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s="5" customFormat="1">
      <c r="A21" s="185">
        <v>17</v>
      </c>
      <c r="B21" s="4" t="s">
        <v>106</v>
      </c>
      <c r="C21" s="19" t="s">
        <v>124</v>
      </c>
      <c r="D21" s="9">
        <v>113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/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/>
      <c r="AA21" s="10"/>
      <c r="AB21" s="10"/>
      <c r="AC21" s="10">
        <v>1</v>
      </c>
      <c r="AD21" s="10"/>
      <c r="AE21" s="10">
        <v>1</v>
      </c>
      <c r="AF21" s="10">
        <v>1</v>
      </c>
      <c r="AG21" s="10">
        <v>1</v>
      </c>
      <c r="AH21" s="10"/>
      <c r="AI21" s="10">
        <v>1</v>
      </c>
      <c r="AJ21" s="10">
        <v>1</v>
      </c>
      <c r="AK21" s="10"/>
      <c r="AL21" s="8"/>
      <c r="AM21" s="8"/>
      <c r="AN21" s="8"/>
      <c r="AO21" s="8"/>
      <c r="AP21" s="8"/>
      <c r="AQ21" s="8"/>
      <c r="AR21" s="12">
        <v>1</v>
      </c>
      <c r="AS21" s="178">
        <f t="shared" si="3"/>
        <v>27</v>
      </c>
      <c r="AT21" s="173">
        <v>1</v>
      </c>
      <c r="AU21" s="19">
        <v>1</v>
      </c>
      <c r="AV21" s="68">
        <v>57</v>
      </c>
      <c r="AW21" s="20"/>
      <c r="AX21" s="21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94"/>
      <c r="CN21" s="97" t="str">
        <f t="shared" si="0"/>
        <v/>
      </c>
      <c r="CO21" s="51">
        <f t="shared" si="1"/>
        <v>54</v>
      </c>
      <c r="CP21" s="70">
        <f t="shared" si="2"/>
        <v>37</v>
      </c>
      <c r="CQ21" s="3"/>
      <c r="CR21" s="3">
        <f t="shared" si="4"/>
        <v>3277</v>
      </c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</row>
    <row r="22" spans="1:199" s="5" customFormat="1" ht="15" thickBot="1">
      <c r="A22" s="187">
        <v>18</v>
      </c>
      <c r="B22" s="2" t="s">
        <v>121</v>
      </c>
      <c r="C22" s="38" t="s">
        <v>122</v>
      </c>
      <c r="D22" s="29">
        <v>116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>
        <v>1</v>
      </c>
      <c r="Z22" s="16">
        <v>1</v>
      </c>
      <c r="AA22" s="16">
        <v>1</v>
      </c>
      <c r="AB22" s="16">
        <v>1</v>
      </c>
      <c r="AC22" s="30">
        <v>1</v>
      </c>
      <c r="AD22" s="30">
        <v>1</v>
      </c>
      <c r="AE22" s="30">
        <v>1</v>
      </c>
      <c r="AF22" s="16">
        <v>1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16">
        <v>1</v>
      </c>
      <c r="AM22" s="16">
        <v>1</v>
      </c>
      <c r="AN22" s="16">
        <v>1</v>
      </c>
      <c r="AO22" s="16"/>
      <c r="AP22" s="16">
        <v>1</v>
      </c>
      <c r="AQ22" s="16">
        <v>1</v>
      </c>
      <c r="AR22" s="46">
        <v>1</v>
      </c>
      <c r="AS22" s="176">
        <f t="shared" si="3"/>
        <v>39</v>
      </c>
      <c r="AT22" s="172">
        <v>1</v>
      </c>
      <c r="AU22" s="32">
        <v>8</v>
      </c>
      <c r="AV22" s="66">
        <v>42</v>
      </c>
      <c r="AW22" s="33"/>
      <c r="AX22" s="34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95"/>
      <c r="CN22" s="96" t="str">
        <f t="shared" si="0"/>
        <v/>
      </c>
      <c r="CO22" s="37">
        <f t="shared" si="1"/>
        <v>57</v>
      </c>
      <c r="CP22" s="83">
        <f t="shared" si="2"/>
        <v>17</v>
      </c>
      <c r="CQ22" s="3"/>
      <c r="CR22" s="3">
        <f t="shared" si="4"/>
        <v>3437</v>
      </c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s="5" customFormat="1">
      <c r="A23" s="185">
        <v>19</v>
      </c>
      <c r="B23" s="4" t="s">
        <v>92</v>
      </c>
      <c r="C23" s="52"/>
      <c r="D23" s="9">
        <v>117</v>
      </c>
      <c r="E23" s="10">
        <v>1</v>
      </c>
      <c r="F23" s="10">
        <v>1</v>
      </c>
      <c r="G23" s="10"/>
      <c r="H23" s="10"/>
      <c r="I23" s="10">
        <v>1</v>
      </c>
      <c r="J23" s="10">
        <v>1</v>
      </c>
      <c r="K23" s="10">
        <v>1</v>
      </c>
      <c r="L23" s="10">
        <v>1</v>
      </c>
      <c r="M23" s="10"/>
      <c r="N23" s="10"/>
      <c r="O23" s="10"/>
      <c r="P23" s="10"/>
      <c r="Q23" s="10"/>
      <c r="R23" s="10"/>
      <c r="S23" s="10"/>
      <c r="T23" s="10">
        <v>1</v>
      </c>
      <c r="U23" s="10"/>
      <c r="V23" s="8"/>
      <c r="W23" s="8"/>
      <c r="X23" s="8">
        <v>1</v>
      </c>
      <c r="Y23" s="10"/>
      <c r="Z23" s="10"/>
      <c r="AA23" s="10"/>
      <c r="AB23" s="10"/>
      <c r="AC23" s="10"/>
      <c r="AD23" s="10"/>
      <c r="AE23" s="10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2">
        <v>1</v>
      </c>
      <c r="AS23" s="178">
        <f t="shared" si="3"/>
        <v>9</v>
      </c>
      <c r="AT23" s="173">
        <v>1</v>
      </c>
      <c r="AU23" s="19">
        <v>1</v>
      </c>
      <c r="AV23" s="68">
        <v>7</v>
      </c>
      <c r="AW23" s="20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94"/>
      <c r="CN23" s="97" t="str">
        <f t="shared" si="0"/>
        <v/>
      </c>
      <c r="CO23" s="51">
        <f t="shared" si="1"/>
        <v>58</v>
      </c>
      <c r="CP23" s="70">
        <f t="shared" si="2"/>
        <v>52</v>
      </c>
      <c r="CQ23" s="3"/>
      <c r="CR23" s="3">
        <f t="shared" si="4"/>
        <v>3532</v>
      </c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</row>
    <row r="24" spans="1:199" s="5" customFormat="1" ht="15" thickBot="1">
      <c r="A24" s="187">
        <v>20</v>
      </c>
      <c r="B24" s="2" t="s">
        <v>88</v>
      </c>
      <c r="C24" s="32"/>
      <c r="D24" s="29">
        <v>110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/>
      <c r="V24" s="30"/>
      <c r="W24" s="30">
        <v>1</v>
      </c>
      <c r="X24" s="30">
        <v>1</v>
      </c>
      <c r="Y24" s="30"/>
      <c r="Z24" s="30"/>
      <c r="AA24" s="30"/>
      <c r="AB24" s="30"/>
      <c r="AC24" s="30">
        <v>1</v>
      </c>
      <c r="AD24" s="30"/>
      <c r="AE24" s="30">
        <v>1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>
        <v>1</v>
      </c>
      <c r="AS24" s="176">
        <f t="shared" si="3"/>
        <v>21</v>
      </c>
      <c r="AT24" s="172">
        <v>1</v>
      </c>
      <c r="AU24" s="32">
        <v>6</v>
      </c>
      <c r="AV24" s="66">
        <v>6</v>
      </c>
      <c r="AW24" s="33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95"/>
      <c r="CN24" s="96">
        <f t="shared" si="0"/>
        <v>1</v>
      </c>
      <c r="CO24" s="37">
        <f t="shared" si="1"/>
        <v>0</v>
      </c>
      <c r="CP24" s="83">
        <f t="shared" si="2"/>
        <v>41</v>
      </c>
      <c r="CQ24" s="3"/>
      <c r="CR24" s="3">
        <f t="shared" si="4"/>
        <v>3641</v>
      </c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s="5" customFormat="1">
      <c r="A25" s="185">
        <v>21</v>
      </c>
      <c r="B25" s="4" t="s">
        <v>99</v>
      </c>
      <c r="C25" s="52" t="s">
        <v>128</v>
      </c>
      <c r="D25" s="9">
        <v>125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8">
        <v>1</v>
      </c>
      <c r="W25" s="8">
        <v>1</v>
      </c>
      <c r="X25" s="8">
        <v>1</v>
      </c>
      <c r="Y25" s="10">
        <v>1</v>
      </c>
      <c r="Z25" s="10"/>
      <c r="AA25" s="10">
        <v>1</v>
      </c>
      <c r="AB25" s="10"/>
      <c r="AC25" s="10">
        <v>1</v>
      </c>
      <c r="AD25" s="10">
        <v>1</v>
      </c>
      <c r="AE25" s="10">
        <v>1</v>
      </c>
      <c r="AF25" s="8"/>
      <c r="AG25" s="8">
        <v>1</v>
      </c>
      <c r="AH25" s="8">
        <v>1</v>
      </c>
      <c r="AI25" s="8">
        <v>1</v>
      </c>
      <c r="AJ25" s="8"/>
      <c r="AK25" s="8"/>
      <c r="AL25" s="8"/>
      <c r="AM25" s="8"/>
      <c r="AN25" s="8"/>
      <c r="AO25" s="8"/>
      <c r="AP25" s="8"/>
      <c r="AQ25" s="8"/>
      <c r="AR25" s="12">
        <v>1</v>
      </c>
      <c r="AS25" s="178">
        <f t="shared" si="3"/>
        <v>29</v>
      </c>
      <c r="AT25" s="173">
        <v>1</v>
      </c>
      <c r="AU25" s="19">
        <v>11</v>
      </c>
      <c r="AV25" s="68">
        <v>0</v>
      </c>
      <c r="AW25" s="20"/>
      <c r="AX25" s="21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94"/>
      <c r="CN25" s="97">
        <f t="shared" si="0"/>
        <v>1</v>
      </c>
      <c r="CO25" s="51">
        <f t="shared" si="1"/>
        <v>3</v>
      </c>
      <c r="CP25" s="70">
        <f t="shared" si="2"/>
        <v>5</v>
      </c>
      <c r="CQ25" s="3"/>
      <c r="CR25" s="3">
        <f t="shared" si="4"/>
        <v>3785</v>
      </c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</row>
    <row r="26" spans="1:199" s="5" customFormat="1" ht="15" thickBot="1">
      <c r="A26" s="187">
        <v>22</v>
      </c>
      <c r="B26" s="2" t="s">
        <v>100</v>
      </c>
      <c r="C26" s="38" t="s">
        <v>130</v>
      </c>
      <c r="D26" s="29">
        <v>126</v>
      </c>
      <c r="E26" s="47">
        <v>1</v>
      </c>
      <c r="F26" s="47">
        <v>1</v>
      </c>
      <c r="G26" s="47">
        <v>1</v>
      </c>
      <c r="H26" s="47">
        <v>1</v>
      </c>
      <c r="I26" s="47">
        <v>1</v>
      </c>
      <c r="J26" s="47">
        <v>1</v>
      </c>
      <c r="K26" s="47">
        <v>1</v>
      </c>
      <c r="L26" s="47">
        <v>1</v>
      </c>
      <c r="M26" s="47">
        <v>1</v>
      </c>
      <c r="N26" s="47">
        <v>1</v>
      </c>
      <c r="O26" s="47">
        <v>1</v>
      </c>
      <c r="P26" s="47">
        <v>1</v>
      </c>
      <c r="Q26" s="47">
        <v>1</v>
      </c>
      <c r="R26" s="47">
        <v>1</v>
      </c>
      <c r="S26" s="47">
        <v>1</v>
      </c>
      <c r="T26" s="47">
        <v>1</v>
      </c>
      <c r="U26" s="47">
        <v>1</v>
      </c>
      <c r="V26" s="47">
        <v>1</v>
      </c>
      <c r="W26" s="48">
        <v>1</v>
      </c>
      <c r="X26" s="48">
        <v>1</v>
      </c>
      <c r="Y26" s="47"/>
      <c r="Z26" s="47"/>
      <c r="AA26" s="47"/>
      <c r="AB26" s="47"/>
      <c r="AC26" s="47">
        <v>1</v>
      </c>
      <c r="AD26" s="47"/>
      <c r="AE26" s="47">
        <v>1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9">
        <v>1</v>
      </c>
      <c r="AS26" s="176">
        <f t="shared" si="3"/>
        <v>23</v>
      </c>
      <c r="AT26" s="172">
        <v>1</v>
      </c>
      <c r="AU26" s="32">
        <v>10</v>
      </c>
      <c r="AV26" s="66">
        <v>30</v>
      </c>
      <c r="AW26" s="33"/>
      <c r="AX26" s="34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95"/>
      <c r="CN26" s="96">
        <f t="shared" si="0"/>
        <v>1</v>
      </c>
      <c r="CO26" s="37">
        <f t="shared" si="1"/>
        <v>4</v>
      </c>
      <c r="CP26" s="83">
        <f t="shared" si="2"/>
        <v>35</v>
      </c>
      <c r="CQ26" s="3"/>
      <c r="CR26" s="3">
        <f t="shared" si="4"/>
        <v>3875</v>
      </c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s="5" customFormat="1">
      <c r="A27" s="185">
        <v>23</v>
      </c>
      <c r="B27" s="4" t="s">
        <v>116</v>
      </c>
      <c r="C27" s="19" t="s">
        <v>122</v>
      </c>
      <c r="D27" s="9">
        <v>123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8"/>
      <c r="W27" s="8">
        <v>1</v>
      </c>
      <c r="X27" s="8">
        <v>1</v>
      </c>
      <c r="Y27" s="10"/>
      <c r="Z27" s="10">
        <v>1</v>
      </c>
      <c r="AA27" s="10"/>
      <c r="AB27" s="10"/>
      <c r="AC27" s="10">
        <v>1</v>
      </c>
      <c r="AD27" s="10"/>
      <c r="AE27" s="10">
        <v>1</v>
      </c>
      <c r="AF27" s="8"/>
      <c r="AG27" s="8">
        <v>1</v>
      </c>
      <c r="AH27" s="8">
        <v>1</v>
      </c>
      <c r="AI27" s="8"/>
      <c r="AJ27" s="8">
        <v>1</v>
      </c>
      <c r="AK27" s="8"/>
      <c r="AL27" s="8"/>
      <c r="AM27" s="8"/>
      <c r="AN27" s="8"/>
      <c r="AO27" s="8"/>
      <c r="AP27" s="8"/>
      <c r="AQ27" s="8"/>
      <c r="AR27" s="12">
        <v>1</v>
      </c>
      <c r="AS27" s="178">
        <f t="shared" si="3"/>
        <v>26</v>
      </c>
      <c r="AT27" s="173">
        <v>1</v>
      </c>
      <c r="AU27" s="19">
        <v>14</v>
      </c>
      <c r="AV27" s="19">
        <v>17</v>
      </c>
      <c r="AW27" s="22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160">
        <f t="shared" si="0"/>
        <v>1</v>
      </c>
      <c r="CO27" s="21">
        <f t="shared" si="1"/>
        <v>7</v>
      </c>
      <c r="CP27" s="68">
        <f t="shared" si="2"/>
        <v>17</v>
      </c>
      <c r="CQ27" s="3"/>
      <c r="CR27" s="3">
        <f t="shared" si="4"/>
        <v>4037</v>
      </c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</row>
    <row r="28" spans="1:199" s="6" customFormat="1" ht="15" thickBot="1">
      <c r="A28" s="187">
        <v>24</v>
      </c>
      <c r="B28" s="2" t="s">
        <v>94</v>
      </c>
      <c r="C28" s="32"/>
      <c r="D28" s="29">
        <v>119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16"/>
      <c r="AA28" s="16"/>
      <c r="AB28" s="16"/>
      <c r="AC28" s="4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46"/>
      <c r="AS28" s="184"/>
      <c r="AT28" s="215" t="s">
        <v>110</v>
      </c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6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>
      <c r="B29" s="2" t="s">
        <v>57</v>
      </c>
      <c r="C29" s="3"/>
      <c r="D29" s="17"/>
      <c r="E29" s="235">
        <v>15</v>
      </c>
      <c r="F29" s="236"/>
      <c r="G29" s="236"/>
      <c r="H29" s="236"/>
      <c r="I29" s="236"/>
      <c r="J29" s="236"/>
      <c r="K29" s="236"/>
      <c r="L29" s="236"/>
      <c r="M29" s="236"/>
      <c r="N29" s="237"/>
      <c r="O29" s="238">
        <v>15</v>
      </c>
      <c r="P29" s="239"/>
      <c r="Q29" s="239"/>
      <c r="R29" s="239"/>
      <c r="S29" s="239"/>
      <c r="T29" s="239"/>
      <c r="U29" s="239"/>
      <c r="V29" s="239"/>
      <c r="W29" s="239"/>
      <c r="X29" s="240"/>
      <c r="Y29" s="244">
        <v>20</v>
      </c>
      <c r="Z29" s="245"/>
      <c r="AA29" s="245"/>
      <c r="AB29" s="245"/>
      <c r="AC29" s="245"/>
      <c r="AD29" s="245"/>
      <c r="AE29" s="245"/>
      <c r="AF29" s="245"/>
      <c r="AG29" s="245"/>
      <c r="AH29" s="246"/>
      <c r="AI29" s="247">
        <v>20</v>
      </c>
      <c r="AJ29" s="248"/>
      <c r="AK29" s="248"/>
      <c r="AL29" s="248"/>
      <c r="AM29" s="248"/>
      <c r="AN29" s="249"/>
      <c r="AO29" s="241">
        <v>25</v>
      </c>
      <c r="AP29" s="242"/>
      <c r="AQ29" s="243"/>
      <c r="AR29" s="28">
        <v>15</v>
      </c>
      <c r="AS29" s="7"/>
      <c r="AT29" s="7"/>
      <c r="AU29" s="7"/>
      <c r="AV29" s="7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>
      <c r="AS30" s="7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>
      <c r="AS31" s="7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>
      <c r="AS32" s="7"/>
    </row>
    <row r="33" spans="4:45">
      <c r="AS33" s="7"/>
    </row>
    <row r="34" spans="4:45">
      <c r="AS34" s="7"/>
    </row>
    <row r="35" spans="4:45">
      <c r="AS35" s="7"/>
    </row>
    <row r="36" spans="4:45">
      <c r="AS36" s="7"/>
    </row>
    <row r="37" spans="4:45">
      <c r="D37" s="6"/>
      <c r="AS37" s="7"/>
    </row>
  </sheetData>
  <sortState ref="B5:BA28">
    <sortCondition ref="AY5:AY28"/>
  </sortState>
  <mergeCells count="54">
    <mergeCell ref="AS3:AS4"/>
    <mergeCell ref="E29:N29"/>
    <mergeCell ref="O29:X29"/>
    <mergeCell ref="AO29:AQ29"/>
    <mergeCell ref="Y29:AH29"/>
    <mergeCell ref="AI29:AN29"/>
    <mergeCell ref="AG3:AG4"/>
    <mergeCell ref="AH3:AH4"/>
    <mergeCell ref="AI3:AI4"/>
    <mergeCell ref="AJ3:AJ4"/>
    <mergeCell ref="A1:CP2"/>
    <mergeCell ref="AT3:AV3"/>
    <mergeCell ref="CN3:CP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3:A4"/>
    <mergeCell ref="W3:W4"/>
    <mergeCell ref="X3:X4"/>
    <mergeCell ref="Y3:Y4"/>
    <mergeCell ref="Z3:Z4"/>
    <mergeCell ref="R3:R4"/>
    <mergeCell ref="S3:S4"/>
    <mergeCell ref="T3:T4"/>
    <mergeCell ref="U3:U4"/>
    <mergeCell ref="V3:V4"/>
    <mergeCell ref="B3:B4"/>
    <mergeCell ref="C3:C4"/>
    <mergeCell ref="AT28:CP28"/>
    <mergeCell ref="AP3:AP4"/>
    <mergeCell ref="AQ3:AQ4"/>
    <mergeCell ref="AR3:AR4"/>
    <mergeCell ref="D3:D4"/>
    <mergeCell ref="AO3:AO4"/>
    <mergeCell ref="AB3:AB4"/>
    <mergeCell ref="AC3:AC4"/>
    <mergeCell ref="AD3:AD4"/>
    <mergeCell ref="AE3:AE4"/>
    <mergeCell ref="AA3:AA4"/>
    <mergeCell ref="AK3:AK4"/>
    <mergeCell ref="AL3:AL4"/>
    <mergeCell ref="AM3:AM4"/>
    <mergeCell ref="AN3:AN4"/>
    <mergeCell ref="AF3:AF4"/>
  </mergeCells>
  <pageMargins left="0.23" right="0.28999999999999998" top="0.28999999999999998" bottom="0.74803149606299213" header="0.19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37"/>
  <sheetViews>
    <sheetView topLeftCell="A21" zoomScale="80" zoomScaleNormal="80" workbookViewId="0">
      <selection activeCell="A5" sqref="A5:A36"/>
    </sheetView>
  </sheetViews>
  <sheetFormatPr defaultColWidth="9.109375" defaultRowHeight="14.4"/>
  <cols>
    <col min="1" max="1" width="7" style="1" customWidth="1"/>
    <col min="2" max="2" width="24.109375" style="1" customWidth="1"/>
    <col min="3" max="3" width="24.109375" style="23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95" width="9.109375" style="1" customWidth="1"/>
    <col min="96" max="96" width="9.109375" style="1" hidden="1" customWidth="1"/>
    <col min="97" max="99" width="9.109375" style="1" customWidth="1"/>
    <col min="100" max="16384" width="9.109375" style="1"/>
  </cols>
  <sheetData>
    <row r="1" spans="1:199" customFormat="1" ht="33.75" customHeight="1">
      <c r="A1" s="224" t="s">
        <v>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51">
        <v>39</v>
      </c>
      <c r="AR3" s="221">
        <v>40</v>
      </c>
      <c r="AS3" s="233" t="s">
        <v>117</v>
      </c>
      <c r="AT3" s="228" t="s">
        <v>6</v>
      </c>
      <c r="AU3" s="229"/>
      <c r="AV3" s="230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3"/>
      <c r="B4" s="223"/>
      <c r="C4" s="223"/>
      <c r="D4" s="223"/>
      <c r="E4" s="253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2"/>
      <c r="AR4" s="223"/>
      <c r="AS4" s="234"/>
      <c r="AT4" s="56" t="s">
        <v>2</v>
      </c>
      <c r="AU4" s="56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56" t="s">
        <v>3</v>
      </c>
      <c r="CP4" s="56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s="5" customFormat="1">
      <c r="A5" s="105">
        <v>1</v>
      </c>
      <c r="B5" s="201" t="s">
        <v>73</v>
      </c>
      <c r="C5" s="204" t="s">
        <v>137</v>
      </c>
      <c r="D5" s="136">
        <v>22</v>
      </c>
      <c r="E5" s="151">
        <v>1</v>
      </c>
      <c r="F5" s="151">
        <v>1</v>
      </c>
      <c r="G5" s="151">
        <v>1</v>
      </c>
      <c r="H5" s="151">
        <v>1</v>
      </c>
      <c r="I5" s="151">
        <v>1</v>
      </c>
      <c r="J5" s="151">
        <v>1</v>
      </c>
      <c r="K5" s="151">
        <v>1</v>
      </c>
      <c r="L5" s="151">
        <v>1</v>
      </c>
      <c r="M5" s="151">
        <v>1</v>
      </c>
      <c r="N5" s="151">
        <v>1</v>
      </c>
      <c r="O5" s="151">
        <v>1</v>
      </c>
      <c r="P5" s="151">
        <v>1</v>
      </c>
      <c r="Q5" s="151">
        <v>1</v>
      </c>
      <c r="R5" s="151">
        <v>1</v>
      </c>
      <c r="S5" s="151">
        <v>1</v>
      </c>
      <c r="T5" s="151">
        <v>1</v>
      </c>
      <c r="U5" s="151">
        <v>1</v>
      </c>
      <c r="V5" s="152">
        <v>1</v>
      </c>
      <c r="W5" s="152">
        <v>1</v>
      </c>
      <c r="X5" s="152">
        <v>1</v>
      </c>
      <c r="Y5" s="151">
        <v>1</v>
      </c>
      <c r="Z5" s="151">
        <v>1</v>
      </c>
      <c r="AA5" s="151">
        <v>1</v>
      </c>
      <c r="AB5" s="151">
        <v>1</v>
      </c>
      <c r="AC5" s="151">
        <v>1</v>
      </c>
      <c r="AD5" s="151">
        <v>1</v>
      </c>
      <c r="AE5" s="151">
        <v>1</v>
      </c>
      <c r="AF5" s="152">
        <v>1</v>
      </c>
      <c r="AG5" s="152">
        <v>1</v>
      </c>
      <c r="AH5" s="152">
        <v>1</v>
      </c>
      <c r="AI5" s="152">
        <v>1</v>
      </c>
      <c r="AJ5" s="152">
        <v>1</v>
      </c>
      <c r="AK5" s="152">
        <v>1</v>
      </c>
      <c r="AL5" s="152">
        <v>1</v>
      </c>
      <c r="AM5" s="152">
        <v>1</v>
      </c>
      <c r="AN5" s="152">
        <v>1</v>
      </c>
      <c r="AO5" s="152"/>
      <c r="AP5" s="152">
        <v>1</v>
      </c>
      <c r="AQ5" s="152"/>
      <c r="AR5" s="153">
        <v>1</v>
      </c>
      <c r="AS5" s="99">
        <f>COUNT(E5:AR5)</f>
        <v>38</v>
      </c>
      <c r="AT5" s="62"/>
      <c r="AU5" s="63">
        <v>25</v>
      </c>
      <c r="AV5" s="64">
        <v>22</v>
      </c>
      <c r="AW5" s="79"/>
      <c r="AX5" s="80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2" t="str">
        <f>IF(INT((AT5*3600+AU5*60+AV5-COUNT(E5:N5)*E57-COUNT(O5:X5)*O57-COUNT(Y5:AH5)*Y57-COUNT(AI5:AN5)*AI57-COUNT(AO5:AQ5)*AO57-IF(AR5=1,AR57,0))/3600)=0,"",INT((AT5*3600+AU5*60+AV5-COUNT(E5:N5)*$E$37-COUNT(O5:X5)*$O$37-COUNT(Y5:AH5)*$Y$37-COUNT(AI5:AN5)*$AI$37-COUNT(AO5:AQ5)*$AO$37-IF(AR5=1,$AR$37,0))/3600))</f>
        <v/>
      </c>
      <c r="CO5" s="80">
        <f t="shared" ref="CO5:CO36" si="0">INT(((AT5*3600+AU5*60+AV5-COUNT(E5:N5)*$E$37-COUNT(O5:X5)*$O$37-COUNT(Y5:AH5)*$Y$37-COUNT(AI5:AN5)*$AI$37-COUNT(AO5:AQ5)*$AO$37-IF(AR5=1,$AR$37,0))-3600*IF(CN5="",0,CN5))/60)</f>
        <v>14</v>
      </c>
      <c r="CP5" s="64">
        <f t="shared" ref="CP5:CP36" si="1">INT((AT5*3600+AU5*60+AV5-COUNT(E5:N5)*$E$37-COUNT(O5:X5)*$O$37-COUNT(Y5:AH5)*$Y$37-COUNT(AI5:AN5)*$AI$37-COUNT(AO5:AQ5)*$AO$37-IF(AR5=1,$AR$37,0))-3600*IF(CN5="",0,CN5)-CO5*60)</f>
        <v>22</v>
      </c>
      <c r="CQ5" s="3"/>
      <c r="CR5" s="3">
        <f t="shared" ref="CR5:CR23" si="2">IF(CN5="",0,CN5)*3600+CO5*60+CP5</f>
        <v>862</v>
      </c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</row>
    <row r="6" spans="1:199" ht="15" thickBot="1">
      <c r="A6" s="106">
        <v>2</v>
      </c>
      <c r="B6" s="202" t="s">
        <v>76</v>
      </c>
      <c r="C6" s="205"/>
      <c r="D6" s="29">
        <v>27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16">
        <v>1</v>
      </c>
      <c r="W6" s="16">
        <v>1</v>
      </c>
      <c r="X6" s="16">
        <v>1</v>
      </c>
      <c r="Y6" s="30">
        <v>1</v>
      </c>
      <c r="Z6" s="30">
        <v>1</v>
      </c>
      <c r="AA6" s="30">
        <v>1</v>
      </c>
      <c r="AB6" s="30">
        <v>1</v>
      </c>
      <c r="AC6" s="30">
        <v>1</v>
      </c>
      <c r="AD6" s="30">
        <v>1</v>
      </c>
      <c r="AE6" s="30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1</v>
      </c>
      <c r="AO6" s="16"/>
      <c r="AP6" s="16">
        <v>1</v>
      </c>
      <c r="AQ6" s="16"/>
      <c r="AR6" s="46">
        <v>1</v>
      </c>
      <c r="AS6" s="176">
        <f t="shared" ref="AS6:AS36" si="3">COUNT(E6:AR6)</f>
        <v>38</v>
      </c>
      <c r="AT6" s="65"/>
      <c r="AU6" s="32">
        <v>25</v>
      </c>
      <c r="AV6" s="66">
        <v>45</v>
      </c>
      <c r="AW6" s="33"/>
      <c r="AX6" s="34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6" t="str">
        <f>IF(INT((AT6*3600+AU6*60+AV6-COUNT(E6:N6)*E61-COUNT(O6:X6)*O61-COUNT(Y6:AH6)*Y61-COUNT(AI6:AN6)*AI61-COUNT(AO6:AQ6)*AO61-IF(AR6=1,AR61,0))/3600)=0,"",INT((AT6*3600+AU6*60+AV6-COUNT(E6:N6)*$E$37-COUNT(O6:X6)*$O$37-COUNT(Y6:AH6)*$Y$37-COUNT(AI6:AN6)*$AI$37-COUNT(AO6:AQ6)*$AO$37-IF(AR6=1,$AR$37,0))/3600))</f>
        <v/>
      </c>
      <c r="CO6" s="37">
        <f t="shared" si="0"/>
        <v>14</v>
      </c>
      <c r="CP6" s="83">
        <f t="shared" si="1"/>
        <v>45</v>
      </c>
      <c r="CR6" s="3">
        <f t="shared" si="2"/>
        <v>885</v>
      </c>
    </row>
    <row r="7" spans="1:199" s="5" customFormat="1" ht="15" thickBot="1">
      <c r="A7" s="105">
        <v>3</v>
      </c>
      <c r="B7" s="203" t="s">
        <v>108</v>
      </c>
      <c r="C7" s="206"/>
      <c r="D7" s="141">
        <v>30</v>
      </c>
      <c r="E7" s="154">
        <v>1</v>
      </c>
      <c r="F7" s="154">
        <v>1</v>
      </c>
      <c r="G7" s="154">
        <v>1</v>
      </c>
      <c r="H7" s="154">
        <v>1</v>
      </c>
      <c r="I7" s="154">
        <v>1</v>
      </c>
      <c r="J7" s="154">
        <v>1</v>
      </c>
      <c r="K7" s="154">
        <v>1</v>
      </c>
      <c r="L7" s="154">
        <v>1</v>
      </c>
      <c r="M7" s="154">
        <v>1</v>
      </c>
      <c r="N7" s="154">
        <v>1</v>
      </c>
      <c r="O7" s="154">
        <v>1</v>
      </c>
      <c r="P7" s="154">
        <v>1</v>
      </c>
      <c r="Q7" s="154">
        <v>1</v>
      </c>
      <c r="R7" s="154">
        <v>1</v>
      </c>
      <c r="S7" s="154">
        <v>1</v>
      </c>
      <c r="T7" s="154">
        <v>1</v>
      </c>
      <c r="U7" s="154">
        <v>1</v>
      </c>
      <c r="V7" s="154">
        <v>1</v>
      </c>
      <c r="W7" s="155">
        <v>1</v>
      </c>
      <c r="X7" s="155">
        <v>1</v>
      </c>
      <c r="Y7" s="154">
        <v>1</v>
      </c>
      <c r="Z7" s="154">
        <v>1</v>
      </c>
      <c r="AA7" s="154">
        <v>1</v>
      </c>
      <c r="AB7" s="154">
        <v>1</v>
      </c>
      <c r="AC7" s="154">
        <v>1</v>
      </c>
      <c r="AD7" s="154">
        <v>1</v>
      </c>
      <c r="AE7" s="154">
        <v>1</v>
      </c>
      <c r="AF7" s="154">
        <v>1</v>
      </c>
      <c r="AG7" s="154">
        <v>1</v>
      </c>
      <c r="AH7" s="154">
        <v>1</v>
      </c>
      <c r="AI7" s="154">
        <v>1</v>
      </c>
      <c r="AJ7" s="154">
        <v>1</v>
      </c>
      <c r="AK7" s="154">
        <v>1</v>
      </c>
      <c r="AL7" s="154">
        <v>1</v>
      </c>
      <c r="AM7" s="154">
        <v>1</v>
      </c>
      <c r="AN7" s="154">
        <v>1</v>
      </c>
      <c r="AO7" s="154"/>
      <c r="AP7" s="154">
        <v>1</v>
      </c>
      <c r="AQ7" s="154"/>
      <c r="AR7" s="175">
        <v>1</v>
      </c>
      <c r="AS7" s="177">
        <f t="shared" si="3"/>
        <v>38</v>
      </c>
      <c r="AT7" s="71"/>
      <c r="AU7" s="72">
        <v>26</v>
      </c>
      <c r="AV7" s="73">
        <v>17</v>
      </c>
      <c r="AW7" s="156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 t="str">
        <f>IF(INT((AT7*3600+AU7*60+AV7-COUNT(E7:N7)*E64-COUNT(O7:X7)*O64-COUNT(Y7:AH7)*Y64-COUNT(AI7:AN7)*AI64-COUNT(AO7:AQ7)*AO64-IF(AR7=1,AR64,0))/3600)=0,"",INT((AT7*3600+AU7*60+AV7-COUNT(E7:N7)*$E$37-COUNT(O7:X7)*$O$37-COUNT(Y7:AH7)*$Y$37-COUNT(AI7:AN7)*$AI$37-COUNT(AO7:AQ7)*$AO$37-IF(AR7=1,$AR$37,0))/3600))</f>
        <v/>
      </c>
      <c r="CO7" s="107">
        <f t="shared" si="0"/>
        <v>15</v>
      </c>
      <c r="CP7" s="108">
        <f t="shared" si="1"/>
        <v>17</v>
      </c>
      <c r="CQ7" s="1"/>
      <c r="CR7" s="3">
        <f t="shared" si="2"/>
        <v>917</v>
      </c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99" ht="15" thickBot="1">
      <c r="A8" s="106">
        <v>4</v>
      </c>
      <c r="B8" s="40" t="s">
        <v>102</v>
      </c>
      <c r="C8" s="38" t="s">
        <v>119</v>
      </c>
      <c r="D8" s="41">
        <v>29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39">
        <v>1</v>
      </c>
      <c r="W8" s="39">
        <v>1</v>
      </c>
      <c r="X8" s="39">
        <v>1</v>
      </c>
      <c r="Y8" s="42">
        <v>1</v>
      </c>
      <c r="Z8" s="42">
        <v>1</v>
      </c>
      <c r="AA8" s="42">
        <v>1</v>
      </c>
      <c r="AB8" s="42">
        <v>1</v>
      </c>
      <c r="AC8" s="42">
        <v>1</v>
      </c>
      <c r="AD8" s="42">
        <v>1</v>
      </c>
      <c r="AE8" s="42">
        <v>1</v>
      </c>
      <c r="AF8" s="39">
        <v>1</v>
      </c>
      <c r="AG8" s="39">
        <v>1</v>
      </c>
      <c r="AH8" s="39">
        <v>1</v>
      </c>
      <c r="AI8" s="39">
        <v>1</v>
      </c>
      <c r="AJ8" s="39">
        <v>1</v>
      </c>
      <c r="AK8" s="39"/>
      <c r="AL8" s="39"/>
      <c r="AM8" s="39"/>
      <c r="AN8" s="39"/>
      <c r="AO8" s="39"/>
      <c r="AP8" s="39"/>
      <c r="AQ8" s="39"/>
      <c r="AR8" s="43">
        <v>1</v>
      </c>
      <c r="AS8" s="100">
        <f t="shared" si="3"/>
        <v>33</v>
      </c>
      <c r="AT8" s="84"/>
      <c r="AU8" s="38">
        <v>24</v>
      </c>
      <c r="AV8" s="83">
        <v>38</v>
      </c>
      <c r="AW8" s="44"/>
      <c r="AX8" s="37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36" t="str">
        <f>IF(INT((AT8*3600+AU8*60+AV8-COUNT(E8:N8)*E63-COUNT(O8:X8)*O63-COUNT(Y8:AH8)*Y63-COUNT(AI8:AN8)*AI63-COUNT(AO8:AQ8)*AO63-IF(AR8=1,AR63,0))/3600)=0,"",INT((AT8*3600+AU8*60+AV8-COUNT(E8:N8)*$E$37-COUNT(O8:X8)*$O$37-COUNT(Y8:AH8)*$Y$37-COUNT(AI8:AN8)*$AI$37-COUNT(AO8:AQ8)*$AO$37-IF(AR8=1,$AR$37,0))/3600))</f>
        <v/>
      </c>
      <c r="CO8" s="37">
        <f t="shared" si="0"/>
        <v>15</v>
      </c>
      <c r="CP8" s="83">
        <f t="shared" si="1"/>
        <v>23</v>
      </c>
      <c r="CQ8" s="3"/>
      <c r="CR8" s="3">
        <f t="shared" si="2"/>
        <v>923</v>
      </c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s="5" customFormat="1">
      <c r="A9" s="105">
        <v>5</v>
      </c>
      <c r="B9" s="4" t="s">
        <v>68</v>
      </c>
      <c r="C9" s="52" t="s">
        <v>120</v>
      </c>
      <c r="D9" s="55">
        <v>14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8">
        <v>1</v>
      </c>
      <c r="AA9" s="8">
        <v>1</v>
      </c>
      <c r="AB9" s="8">
        <v>1</v>
      </c>
      <c r="AC9" s="12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/>
      <c r="AL9" s="8">
        <v>1</v>
      </c>
      <c r="AM9" s="8"/>
      <c r="AN9" s="8"/>
      <c r="AO9" s="8"/>
      <c r="AP9" s="8">
        <v>1</v>
      </c>
      <c r="AQ9" s="8"/>
      <c r="AR9" s="12">
        <v>1</v>
      </c>
      <c r="AS9" s="178">
        <f t="shared" si="3"/>
        <v>35</v>
      </c>
      <c r="AT9" s="67"/>
      <c r="AU9" s="19">
        <v>26</v>
      </c>
      <c r="AV9" s="68">
        <v>18</v>
      </c>
      <c r="AW9" s="20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50" t="str">
        <f>IF(INT((AT9*3600+AU9*60+AV9-COUNT(E9:N9)*E49-COUNT(O9:X9)*O49-COUNT(Y9:AH9)*Y49-COUNT(AI9:AN9)*AI49-COUNT(AO9:AQ9)*AO49-IF(AR9=1,AR49,0))/3600)=0,"",INT((AT9*3600+AU9*60+AV9-COUNT(E9:N9)*$E$37-COUNT(O9:X9)*$O$37-COUNT(Y9:AH9)*$Y$37-COUNT(AI9:AN9)*$AI$37-COUNT(AO9:AQ9)*$AO$37-IF(AR9=1,$AR$37,0))/3600))</f>
        <v/>
      </c>
      <c r="CO9" s="51">
        <f t="shared" si="0"/>
        <v>16</v>
      </c>
      <c r="CP9" s="70">
        <f t="shared" si="1"/>
        <v>18</v>
      </c>
      <c r="CQ9" s="3"/>
      <c r="CR9" s="3">
        <f t="shared" si="2"/>
        <v>978</v>
      </c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</row>
    <row r="10" spans="1:199" s="6" customFormat="1" ht="15" thickBot="1">
      <c r="A10" s="106">
        <v>6</v>
      </c>
      <c r="B10" s="2" t="s">
        <v>62</v>
      </c>
      <c r="C10" s="38"/>
      <c r="D10" s="41">
        <v>3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0">
        <v>1</v>
      </c>
      <c r="AM10" s="30">
        <v>1</v>
      </c>
      <c r="AN10" s="30">
        <v>1</v>
      </c>
      <c r="AO10" s="30"/>
      <c r="AP10" s="30"/>
      <c r="AQ10" s="16"/>
      <c r="AR10" s="46">
        <v>1</v>
      </c>
      <c r="AS10" s="176">
        <f t="shared" si="3"/>
        <v>37</v>
      </c>
      <c r="AT10" s="65"/>
      <c r="AU10" s="32">
        <v>27</v>
      </c>
      <c r="AV10" s="66">
        <v>23</v>
      </c>
      <c r="AW10" s="33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6" t="str">
        <f>IF(INT((AT10*3600+AU10*60+AV10-COUNT(E10:N10)*E39-COUNT(O10:X10)*O39-COUNT(Y10:AH10)*Y39-COUNT(AI10:AN10)*AI39-COUNT(AO10:AQ10)*AO39-IF(AR10=1,AR39,0))/3600)=0,"",INT((AT10*3600+AU10*60+AV10-COUNT(E10:N10)*$E$37-COUNT(O10:X10)*$O$37-COUNT(Y10:AH10)*$Y$37-COUNT(AI10:AN10)*$AI$37-COUNT(AO10:AQ10)*$AO$37-IF(AR10=1,$AR$37,0))/3600))</f>
        <v/>
      </c>
      <c r="CO10" s="37">
        <f t="shared" si="0"/>
        <v>16</v>
      </c>
      <c r="CP10" s="83">
        <f t="shared" si="1"/>
        <v>48</v>
      </c>
      <c r="CQ10" s="3"/>
      <c r="CR10" s="3">
        <f t="shared" si="2"/>
        <v>1008</v>
      </c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</row>
    <row r="11" spans="1:199" s="5" customFormat="1">
      <c r="A11" s="105">
        <v>7</v>
      </c>
      <c r="B11" s="4" t="s">
        <v>64</v>
      </c>
      <c r="C11" s="19" t="s">
        <v>130</v>
      </c>
      <c r="D11" s="9">
        <v>6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8">
        <v>1</v>
      </c>
      <c r="W11" s="8">
        <v>1</v>
      </c>
      <c r="X11" s="8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/>
      <c r="AP11" s="10"/>
      <c r="AQ11" s="10"/>
      <c r="AR11" s="12">
        <v>1</v>
      </c>
      <c r="AS11" s="178">
        <f t="shared" si="3"/>
        <v>37</v>
      </c>
      <c r="AT11" s="67"/>
      <c r="AU11" s="19">
        <v>28</v>
      </c>
      <c r="AV11" s="68">
        <v>3</v>
      </c>
      <c r="AW11" s="20"/>
      <c r="AX11" s="2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50" t="str">
        <f>IF(INT((AT11*3600+AU11*60+AV11-COUNT(E11:N11)*E42-COUNT(O11:X11)*O42-COUNT(Y11:AH11)*Y42-COUNT(AI11:AN11)*AI42-COUNT(AO11:AQ11)*AO42-IF(AR11=1,AR42,0))/3600)=0,"",INT((AT11*3600+AU11*60+AV11-COUNT(E11:N11)*$E$37-COUNT(O11:X11)*$O$37-COUNT(Y11:AH11)*$Y$37-COUNT(AI11:AN11)*$AI$37-COUNT(AO11:AQ11)*$AO$37-IF(AR11=1,$AR$37,0))/3600))</f>
        <v/>
      </c>
      <c r="CO11" s="51">
        <f t="shared" si="0"/>
        <v>17</v>
      </c>
      <c r="CP11" s="70">
        <f t="shared" si="1"/>
        <v>28</v>
      </c>
      <c r="CQ11" s="3"/>
      <c r="CR11" s="3">
        <f t="shared" si="2"/>
        <v>1048</v>
      </c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</row>
    <row r="12" spans="1:199" ht="15" thickBot="1">
      <c r="A12" s="106">
        <v>8</v>
      </c>
      <c r="B12" s="2" t="s">
        <v>80</v>
      </c>
      <c r="C12" s="38" t="s">
        <v>126</v>
      </c>
      <c r="D12" s="41">
        <v>33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>
        <v>1</v>
      </c>
      <c r="V12" s="16">
        <v>1</v>
      </c>
      <c r="W12" s="16">
        <v>1</v>
      </c>
      <c r="X12" s="16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30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/>
      <c r="AM12" s="16"/>
      <c r="AN12" s="16">
        <v>1</v>
      </c>
      <c r="AO12" s="16"/>
      <c r="AP12" s="16"/>
      <c r="AQ12" s="16"/>
      <c r="AR12" s="46">
        <v>1</v>
      </c>
      <c r="AS12" s="176">
        <f t="shared" si="3"/>
        <v>35</v>
      </c>
      <c r="AT12" s="65"/>
      <c r="AU12" s="32">
        <v>27</v>
      </c>
      <c r="AV12" s="66">
        <v>47</v>
      </c>
      <c r="AW12" s="33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6" t="str">
        <f>IF(INT((AT12*3600+AU12*60+AV12-COUNT(E12:N12)*E67-COUNT(O12:X12)*O67-COUNT(Y12:AH12)*Y67-COUNT(AI12:AN12)*AI67-COUNT(AO12:AQ12)*AO67-IF(AR12=1,AR67,0))/3600)=0,"",INT((AT12*3600+AU12*60+AV12-COUNT(E12:N12)*$E$37-COUNT(O12:X12)*$O$37-COUNT(Y12:AH12)*$Y$37-COUNT(AI12:AN12)*$AI$37-COUNT(AO12:AQ12)*$AO$37-IF(AR12=1,$AR$37,0))/3600))</f>
        <v/>
      </c>
      <c r="CO12" s="37">
        <f t="shared" si="0"/>
        <v>17</v>
      </c>
      <c r="CP12" s="83">
        <f t="shared" si="1"/>
        <v>52</v>
      </c>
      <c r="CR12" s="3">
        <f t="shared" si="2"/>
        <v>1072</v>
      </c>
    </row>
    <row r="13" spans="1:199" s="5" customFormat="1">
      <c r="A13" s="105">
        <v>9</v>
      </c>
      <c r="B13" s="4" t="s">
        <v>115</v>
      </c>
      <c r="C13" s="19" t="s">
        <v>123</v>
      </c>
      <c r="D13" s="9">
        <v>11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8">
        <v>1</v>
      </c>
      <c r="W13" s="8">
        <v>1</v>
      </c>
      <c r="X13" s="8">
        <v>1</v>
      </c>
      <c r="Y13" s="10">
        <v>1</v>
      </c>
      <c r="Z13" s="10"/>
      <c r="AA13" s="10"/>
      <c r="AB13" s="10"/>
      <c r="AC13" s="10">
        <v>1</v>
      </c>
      <c r="AD13" s="10">
        <v>1</v>
      </c>
      <c r="AE13" s="10">
        <v>1</v>
      </c>
      <c r="AF13" s="8">
        <v>1</v>
      </c>
      <c r="AG13" s="8">
        <v>1</v>
      </c>
      <c r="AH13" s="8">
        <v>1</v>
      </c>
      <c r="AI13" s="8"/>
      <c r="AJ13" s="8">
        <v>1</v>
      </c>
      <c r="AK13" s="8"/>
      <c r="AL13" s="8"/>
      <c r="AM13" s="8"/>
      <c r="AN13" s="8"/>
      <c r="AO13" s="8"/>
      <c r="AP13" s="8"/>
      <c r="AQ13" s="8"/>
      <c r="AR13" s="12">
        <v>1</v>
      </c>
      <c r="AS13" s="178">
        <f t="shared" si="3"/>
        <v>29</v>
      </c>
      <c r="AT13" s="67"/>
      <c r="AU13" s="19">
        <v>27</v>
      </c>
      <c r="AV13" s="68">
        <v>9</v>
      </c>
      <c r="AW13" s="20"/>
      <c r="AX13" s="21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50" t="str">
        <f>IF(INT((AT13*3600+AU13*60+AV13-COUNT(E13:N13)*E46-COUNT(O13:X13)*O46-COUNT(Y13:AH13)*Y46-COUNT(AI13:AN13)*AI46-COUNT(AO13:AQ13)*AO46-IF(AR13=1,AR46,0))/3600)=0,"",INT((AT13*3600+AU13*60+AV13-COUNT(E13:N13)*$E$37-COUNT(O13:X13)*$O$37-COUNT(Y13:AH13)*$Y$37-COUNT(AI13:AN13)*$AI$37-COUNT(AO13:AQ13)*$AO$37-IF(AR13=1,$AR$37,0))/3600))</f>
        <v/>
      </c>
      <c r="CO13" s="51">
        <f t="shared" si="0"/>
        <v>19</v>
      </c>
      <c r="CP13" s="70">
        <f t="shared" si="1"/>
        <v>14</v>
      </c>
      <c r="CQ13" s="3"/>
      <c r="CR13" s="3">
        <f t="shared" si="2"/>
        <v>1154</v>
      </c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</row>
    <row r="14" spans="1:199" ht="15" thickBot="1">
      <c r="A14" s="106">
        <v>10</v>
      </c>
      <c r="B14" s="2" t="s">
        <v>81</v>
      </c>
      <c r="C14" s="32"/>
      <c r="D14" s="29">
        <v>8</v>
      </c>
      <c r="E14" s="47">
        <v>1</v>
      </c>
      <c r="F14" s="47">
        <v>1</v>
      </c>
      <c r="G14" s="47">
        <v>1</v>
      </c>
      <c r="H14" s="47">
        <v>1</v>
      </c>
      <c r="I14" s="47">
        <v>1</v>
      </c>
      <c r="J14" s="47">
        <v>1</v>
      </c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>
        <v>1</v>
      </c>
      <c r="U14" s="47"/>
      <c r="V14" s="47">
        <v>1</v>
      </c>
      <c r="W14" s="48">
        <v>1</v>
      </c>
      <c r="X14" s="48">
        <v>1</v>
      </c>
      <c r="Y14" s="47"/>
      <c r="Z14" s="47"/>
      <c r="AA14" s="47"/>
      <c r="AB14" s="47"/>
      <c r="AC14" s="47">
        <v>1</v>
      </c>
      <c r="AD14" s="47"/>
      <c r="AE14" s="47">
        <v>1</v>
      </c>
      <c r="AF14" s="47"/>
      <c r="AG14" s="47"/>
      <c r="AH14" s="47"/>
      <c r="AI14" s="47"/>
      <c r="AJ14" s="47">
        <v>1</v>
      </c>
      <c r="AK14" s="47"/>
      <c r="AL14" s="47"/>
      <c r="AM14" s="47"/>
      <c r="AN14" s="47"/>
      <c r="AO14" s="47"/>
      <c r="AP14" s="47"/>
      <c r="AQ14" s="47"/>
      <c r="AR14" s="46">
        <v>1</v>
      </c>
      <c r="AS14" s="176">
        <f t="shared" si="3"/>
        <v>23</v>
      </c>
      <c r="AT14" s="65"/>
      <c r="AU14" s="32">
        <v>25</v>
      </c>
      <c r="AV14" s="66">
        <v>29</v>
      </c>
      <c r="AW14" s="33"/>
      <c r="AX14" s="34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6" t="str">
        <f>IF(INT((AT14*3600+AU14*60+AV14-COUNT(E14:N14)*E68-COUNT(O14:X14)*O68-COUNT(Y14:AH14)*Y68-COUNT(AI14:AN14)*AI68-COUNT(AO14:AQ14)*AO68-IF(AR14=1,AR68,0))/3600)=0,"",INT((AT14*3600+AU14*60+AV14-COUNT(E14:N14)*$E$37-COUNT(O14:X14)*$O$37-COUNT(Y14:AH14)*$Y$37-COUNT(AI14:AN14)*$AI$37-COUNT(AO14:AQ14)*$AO$37-IF(AR14=1,$AR$37,0))/3600))</f>
        <v/>
      </c>
      <c r="CO14" s="37">
        <f t="shared" si="0"/>
        <v>19</v>
      </c>
      <c r="CP14" s="83">
        <f t="shared" si="1"/>
        <v>29</v>
      </c>
      <c r="CQ14" s="3"/>
      <c r="CR14" s="3">
        <f t="shared" si="2"/>
        <v>1169</v>
      </c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s="5" customFormat="1">
      <c r="A15" s="105">
        <v>11</v>
      </c>
      <c r="B15" s="4" t="s">
        <v>63</v>
      </c>
      <c r="C15" s="52"/>
      <c r="D15" s="55">
        <v>5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8">
        <v>1</v>
      </c>
      <c r="W15" s="8">
        <v>1</v>
      </c>
      <c r="X15" s="8">
        <v>1</v>
      </c>
      <c r="Y15" s="10"/>
      <c r="Z15" s="10"/>
      <c r="AA15" s="10"/>
      <c r="AB15" s="10"/>
      <c r="AC15" s="10">
        <v>1</v>
      </c>
      <c r="AD15" s="10"/>
      <c r="AE15" s="10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2">
        <v>1</v>
      </c>
      <c r="AS15" s="178">
        <f t="shared" si="3"/>
        <v>22</v>
      </c>
      <c r="AT15" s="67"/>
      <c r="AU15" s="19">
        <v>25</v>
      </c>
      <c r="AV15" s="68">
        <v>38</v>
      </c>
      <c r="AW15" s="20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50" t="str">
        <f>IF(INT((AT15*3600+AU15*60+AV15-COUNT(E15:N15)*E41-COUNT(O15:X15)*O41-COUNT(Y15:AH15)*Y41-COUNT(AI15:AN15)*AI41-COUNT(AO15:AQ15)*AO41-IF(AR15=1,AR41,0))/3600)=0,"",INT((AT15*3600+AU15*60+AV15-COUNT(E15:N15)*$E$37-COUNT(O15:X15)*$O$37-COUNT(Y15:AH15)*$Y$37-COUNT(AI15:AN15)*$AI$37-COUNT(AO15:AQ15)*$AO$37-IF(AR15=1,$AR$37,0))/3600))</f>
        <v/>
      </c>
      <c r="CO15" s="51">
        <f t="shared" si="0"/>
        <v>20</v>
      </c>
      <c r="CP15" s="70">
        <f t="shared" si="1"/>
        <v>3</v>
      </c>
      <c r="CQ15" s="3"/>
      <c r="CR15" s="3">
        <f t="shared" si="2"/>
        <v>1203</v>
      </c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</row>
    <row r="16" spans="1:199" s="5" customFormat="1" ht="15" thickBot="1">
      <c r="A16" s="106">
        <v>12</v>
      </c>
      <c r="B16" s="2" t="s">
        <v>111</v>
      </c>
      <c r="C16" s="32"/>
      <c r="D16" s="29">
        <v>15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16"/>
      <c r="AA16" s="16"/>
      <c r="AB16" s="16"/>
      <c r="AC16" s="30">
        <v>1</v>
      </c>
      <c r="AD16" s="30"/>
      <c r="AE16" s="30">
        <v>1</v>
      </c>
      <c r="AF16" s="16">
        <v>1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46">
        <v>1</v>
      </c>
      <c r="AS16" s="176">
        <f t="shared" si="3"/>
        <v>24</v>
      </c>
      <c r="AT16" s="65"/>
      <c r="AU16" s="32">
        <v>26</v>
      </c>
      <c r="AV16" s="66">
        <v>26</v>
      </c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6" t="str">
        <f>IF(INT((AT16*3600+AU16*60+AV16-COUNT(E16:N16)*E50-COUNT(O16:X16)*O50-COUNT(Y16:AH16)*Y50-COUNT(AI16:AN16)*AI50-COUNT(AO16:AQ16)*AO50-IF(AR16=1,AR50,0))/3600)=0,"",INT((AT16*3600+AU16*60+AV16-COUNT(E16:N16)*$E$37-COUNT(O16:X16)*$O$37-COUNT(Y16:AH16)*$Y$37-COUNT(AI16:AN16)*$AI$37-COUNT(AO16:AQ16)*$AO$37-IF(AR16=1,$AR$37,0))/3600))</f>
        <v/>
      </c>
      <c r="CO16" s="37">
        <f t="shared" si="0"/>
        <v>20</v>
      </c>
      <c r="CP16" s="83">
        <f t="shared" si="1"/>
        <v>11</v>
      </c>
      <c r="CQ16" s="3"/>
      <c r="CR16" s="3">
        <f t="shared" si="2"/>
        <v>1211</v>
      </c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s="5" customFormat="1">
      <c r="A17" s="105">
        <v>13</v>
      </c>
      <c r="B17" s="4" t="s">
        <v>67</v>
      </c>
      <c r="C17" s="52"/>
      <c r="D17" s="55">
        <v>12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/>
      <c r="Z17" s="10"/>
      <c r="AA17" s="10"/>
      <c r="AB17" s="10"/>
      <c r="AC17" s="10">
        <v>1</v>
      </c>
      <c r="AD17" s="10"/>
      <c r="AE17" s="10">
        <v>1</v>
      </c>
      <c r="AF17" s="10">
        <v>1</v>
      </c>
      <c r="AG17" s="10"/>
      <c r="AH17" s="10"/>
      <c r="AI17" s="10"/>
      <c r="AJ17" s="10">
        <v>1</v>
      </c>
      <c r="AK17" s="10"/>
      <c r="AL17" s="8"/>
      <c r="AM17" s="8"/>
      <c r="AN17" s="8"/>
      <c r="AO17" s="8"/>
      <c r="AP17" s="8"/>
      <c r="AQ17" s="8"/>
      <c r="AR17" s="12">
        <v>1</v>
      </c>
      <c r="AS17" s="178">
        <f t="shared" si="3"/>
        <v>25</v>
      </c>
      <c r="AT17" s="67"/>
      <c r="AU17" s="19">
        <v>29</v>
      </c>
      <c r="AV17" s="68">
        <v>2</v>
      </c>
      <c r="AW17" s="20"/>
      <c r="AX17" s="21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50" t="str">
        <f>IF(INT((AT17*3600+AU17*60+AV17-COUNT(E17:N17)*E47-COUNT(O17:X17)*O47-COUNT(Y17:AH17)*Y47-COUNT(AI17:AN17)*AI47-COUNT(AO17:AQ17)*AO47-IF(AR17=1,AR47,0))/3600)=0,"",INT((AT17*3600+AU17*60+AV17-COUNT(E17:N17)*$E$37-COUNT(O17:X17)*$O$37-COUNT(Y17:AH17)*$Y$37-COUNT(AI17:AN17)*$AI$37-COUNT(AO17:AQ17)*$AO$37-IF(AR17=1,$AR$37,0))/3600))</f>
        <v/>
      </c>
      <c r="CO17" s="51">
        <f t="shared" si="0"/>
        <v>22</v>
      </c>
      <c r="CP17" s="70">
        <f t="shared" si="1"/>
        <v>27</v>
      </c>
      <c r="CQ17" s="3"/>
      <c r="CR17" s="3">
        <f t="shared" si="2"/>
        <v>1347</v>
      </c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</row>
    <row r="18" spans="1:199" s="6" customFormat="1" ht="15" thickBot="1">
      <c r="A18" s="106">
        <v>14</v>
      </c>
      <c r="B18" s="2" t="s">
        <v>66</v>
      </c>
      <c r="C18" s="38"/>
      <c r="D18" s="41">
        <v>10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16">
        <v>1</v>
      </c>
      <c r="W18" s="16">
        <v>1</v>
      </c>
      <c r="X18" s="16">
        <v>1</v>
      </c>
      <c r="Y18" s="30"/>
      <c r="Z18" s="30"/>
      <c r="AA18" s="30"/>
      <c r="AB18" s="30"/>
      <c r="AC18" s="30">
        <v>1</v>
      </c>
      <c r="AD18" s="30"/>
      <c r="AE18" s="30">
        <v>1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46"/>
      <c r="AS18" s="176">
        <f t="shared" si="3"/>
        <v>22</v>
      </c>
      <c r="AT18" s="65"/>
      <c r="AU18" s="32">
        <v>28</v>
      </c>
      <c r="AV18" s="66">
        <v>23</v>
      </c>
      <c r="AW18" s="33"/>
      <c r="AX18" s="34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6" t="str">
        <f>IF(INT((AT18*3600+AU18*60+AV18-COUNT(E18:N18)*E45-COUNT(O18:X18)*O45-COUNT(Y18:AH18)*Y45-COUNT(AI18:AN18)*AI45-COUNT(AO18:AQ18)*AO45-IF(AR18=1,AR45,0))/3600)=0,"",INT((AT18*3600+AU18*60+AV18-COUNT(E18:N18)*$E$37-COUNT(O18:X18)*$O$37-COUNT(Y18:AH18)*$Y$37-COUNT(AI18:AN18)*$AI$37-COUNT(AO18:AQ18)*$AO$37-IF(AR18=1,$AR$37,0))/3600))</f>
        <v/>
      </c>
      <c r="CO18" s="37">
        <f t="shared" si="0"/>
        <v>22</v>
      </c>
      <c r="CP18" s="83">
        <f t="shared" si="1"/>
        <v>43</v>
      </c>
      <c r="CQ18" s="3"/>
      <c r="CR18" s="3">
        <f t="shared" si="2"/>
        <v>1363</v>
      </c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s="5" customFormat="1">
      <c r="A19" s="105">
        <v>15</v>
      </c>
      <c r="B19" s="4" t="s">
        <v>61</v>
      </c>
      <c r="C19" s="19" t="s">
        <v>120</v>
      </c>
      <c r="D19" s="9">
        <v>2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/>
      <c r="V19" s="10">
        <v>1</v>
      </c>
      <c r="W19" s="10">
        <v>1</v>
      </c>
      <c r="X19" s="10">
        <v>1</v>
      </c>
      <c r="Y19" s="10"/>
      <c r="Z19" s="10"/>
      <c r="AA19" s="10"/>
      <c r="AB19" s="10"/>
      <c r="AC19" s="10">
        <v>1</v>
      </c>
      <c r="AD19" s="10"/>
      <c r="AE19" s="10">
        <v>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2">
        <v>1</v>
      </c>
      <c r="AS19" s="178">
        <f t="shared" si="3"/>
        <v>22</v>
      </c>
      <c r="AT19" s="67"/>
      <c r="AU19" s="19">
        <v>28</v>
      </c>
      <c r="AV19" s="68">
        <v>34</v>
      </c>
      <c r="AW19" s="20"/>
      <c r="AX19" s="21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50" t="str">
        <f>IF(INT((AT19*3600+AU19*60+AV19-COUNT(E19:N19)*E38-COUNT(O19:X19)*O38-COUNT(Y19:AH19)*Y38-COUNT(AI19:AN19)*AI38-COUNT(AO19:AQ19)*AO38-IF(AR19=1,AR38,0))/3600)=0,"",INT((AT19*3600+AU19*60+AV19-COUNT(E19:N19)*$E$37-COUNT(O19:X19)*$O$37-COUNT(Y19:AH19)*$Y$37-COUNT(AI19:AN19)*$AI$37-COUNT(AO19:AQ19)*$AO$37-IF(AR19=1,$AR$37,0))/3600))</f>
        <v/>
      </c>
      <c r="CO19" s="51">
        <f t="shared" si="0"/>
        <v>22</v>
      </c>
      <c r="CP19" s="70">
        <f t="shared" si="1"/>
        <v>54</v>
      </c>
      <c r="CQ19" s="3"/>
      <c r="CR19" s="3">
        <f t="shared" si="2"/>
        <v>1374</v>
      </c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</row>
    <row r="20" spans="1:199" s="5" customFormat="1" ht="15" thickBot="1">
      <c r="A20" s="106">
        <v>16</v>
      </c>
      <c r="B20" s="2" t="s">
        <v>65</v>
      </c>
      <c r="C20" s="32"/>
      <c r="D20" s="29">
        <v>9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/>
      <c r="Z20" s="30"/>
      <c r="AA20" s="30"/>
      <c r="AB20" s="30"/>
      <c r="AC20" s="30">
        <v>1</v>
      </c>
      <c r="AD20" s="30"/>
      <c r="AE20" s="30"/>
      <c r="AF20" s="30"/>
      <c r="AG20" s="30">
        <v>1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46">
        <v>1</v>
      </c>
      <c r="AS20" s="176">
        <f t="shared" si="3"/>
        <v>23</v>
      </c>
      <c r="AT20" s="65"/>
      <c r="AU20" s="32">
        <v>29</v>
      </c>
      <c r="AV20" s="66">
        <v>16</v>
      </c>
      <c r="AW20" s="33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6" t="str">
        <f>IF(INT((AT20*3600+AU20*60+AV20-COUNT(E20:N20)*E44-COUNT(O20:X20)*O44-COUNT(Y20:AH20)*Y44-COUNT(AI20:AN20)*AI44-COUNT(AO20:AQ20)*AO44-IF(AR20=1,AR44,0))/3600)=0,"",INT((AT20*3600+AU20*60+AV20-COUNT(E20:N20)*$E$37-COUNT(O20:X20)*$O$37-COUNT(Y20:AH20)*$Y$37-COUNT(AI20:AN20)*$AI$37-COUNT(AO20:AQ20)*$AO$37-IF(AR20=1,$AR$37,0))/3600))</f>
        <v/>
      </c>
      <c r="CO20" s="37">
        <f t="shared" si="0"/>
        <v>23</v>
      </c>
      <c r="CP20" s="83">
        <f t="shared" si="1"/>
        <v>21</v>
      </c>
      <c r="CQ20" s="3"/>
      <c r="CR20" s="3">
        <f t="shared" si="2"/>
        <v>1401</v>
      </c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s="5" customFormat="1">
      <c r="A21" s="105">
        <v>17</v>
      </c>
      <c r="B21" s="4" t="s">
        <v>74</v>
      </c>
      <c r="C21" s="19"/>
      <c r="D21" s="9">
        <v>23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/>
      <c r="AL21" s="8"/>
      <c r="AM21" s="8"/>
      <c r="AN21" s="8"/>
      <c r="AO21" s="8"/>
      <c r="AP21" s="8"/>
      <c r="AQ21" s="8"/>
      <c r="AR21" s="12">
        <v>1</v>
      </c>
      <c r="AS21" s="178">
        <f t="shared" si="3"/>
        <v>33</v>
      </c>
      <c r="AT21" s="67"/>
      <c r="AU21" s="19">
        <v>32</v>
      </c>
      <c r="AV21" s="68">
        <v>55</v>
      </c>
      <c r="AW21" s="20"/>
      <c r="AX21" s="21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50" t="str">
        <f>IF(INT((AT21*3600+AU21*60+AV21-COUNT(E21:N21)*E58-COUNT(O21:X21)*O58-COUNT(Y21:AH21)*Y58-COUNT(AI21:AN21)*AI58-COUNT(AO21:AQ21)*AO58-IF(AR21=1,AR58,0))/3600)=0,"",INT((AT21*3600+AU21*60+AV21-COUNT(E21:N21)*$E$37-COUNT(O21:X21)*$O$37-COUNT(Y21:AH21)*$Y$37-COUNT(AI21:AN21)*$AI$37-COUNT(AO21:AQ21)*$AO$37-IF(AR21=1,$AR$37,0))/3600))</f>
        <v/>
      </c>
      <c r="CO21" s="51">
        <f t="shared" si="0"/>
        <v>23</v>
      </c>
      <c r="CP21" s="70">
        <f t="shared" si="1"/>
        <v>40</v>
      </c>
      <c r="CQ21" s="3"/>
      <c r="CR21" s="3">
        <f t="shared" si="2"/>
        <v>1420</v>
      </c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</row>
    <row r="22" spans="1:199" s="6" customFormat="1" ht="15" thickBot="1">
      <c r="A22" s="106">
        <v>18</v>
      </c>
      <c r="B22" s="40" t="s">
        <v>60</v>
      </c>
      <c r="C22" s="38" t="s">
        <v>120</v>
      </c>
      <c r="D22" s="41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39">
        <v>1</v>
      </c>
      <c r="W22" s="39">
        <v>1</v>
      </c>
      <c r="X22" s="39">
        <v>1</v>
      </c>
      <c r="Y22" s="42">
        <v>1</v>
      </c>
      <c r="Z22" s="42"/>
      <c r="AA22" s="42">
        <v>1</v>
      </c>
      <c r="AB22" s="42"/>
      <c r="AC22" s="42">
        <v>1</v>
      </c>
      <c r="AD22" s="42"/>
      <c r="AE22" s="42">
        <v>1</v>
      </c>
      <c r="AF22" s="39">
        <v>1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>
        <v>1</v>
      </c>
      <c r="AQ22" s="39"/>
      <c r="AR22" s="46"/>
      <c r="AS22" s="176">
        <f t="shared" si="3"/>
        <v>26</v>
      </c>
      <c r="AT22" s="84"/>
      <c r="AU22" s="38">
        <v>31</v>
      </c>
      <c r="AV22" s="83">
        <v>12</v>
      </c>
      <c r="AW22" s="44">
        <f t="shared" ref="AW22" si="4">3600*AT22+AU22*60+AV22</f>
        <v>1872</v>
      </c>
      <c r="AX22" s="37">
        <f t="shared" ref="AX22" si="5">SUM(AZ22:CM22)</f>
        <v>50</v>
      </c>
      <c r="AY22" s="45">
        <f t="shared" ref="AY22" si="6">AW22-AX22</f>
        <v>1822</v>
      </c>
      <c r="AZ22" s="35">
        <f t="shared" ref="AZ22:CL22" si="7">IF(E22,E$37,)</f>
        <v>15</v>
      </c>
      <c r="BA22" s="35">
        <f t="shared" si="7"/>
        <v>0</v>
      </c>
      <c r="BB22" s="35">
        <f t="shared" si="7"/>
        <v>0</v>
      </c>
      <c r="BC22" s="35">
        <f t="shared" si="7"/>
        <v>0</v>
      </c>
      <c r="BD22" s="35">
        <f t="shared" si="7"/>
        <v>0</v>
      </c>
      <c r="BE22" s="35">
        <f t="shared" si="7"/>
        <v>0</v>
      </c>
      <c r="BF22" s="35">
        <f t="shared" si="7"/>
        <v>0</v>
      </c>
      <c r="BG22" s="35">
        <f t="shared" si="7"/>
        <v>0</v>
      </c>
      <c r="BH22" s="35">
        <f t="shared" si="7"/>
        <v>0</v>
      </c>
      <c r="BI22" s="35">
        <f t="shared" si="7"/>
        <v>0</v>
      </c>
      <c r="BJ22" s="35">
        <f t="shared" si="7"/>
        <v>15</v>
      </c>
      <c r="BK22" s="35">
        <f t="shared" si="7"/>
        <v>0</v>
      </c>
      <c r="BL22" s="35">
        <f t="shared" si="7"/>
        <v>0</v>
      </c>
      <c r="BM22" s="35">
        <f t="shared" si="7"/>
        <v>0</v>
      </c>
      <c r="BN22" s="35">
        <f t="shared" si="7"/>
        <v>0</v>
      </c>
      <c r="BO22" s="35">
        <f t="shared" si="7"/>
        <v>0</v>
      </c>
      <c r="BP22" s="35">
        <f t="shared" si="7"/>
        <v>0</v>
      </c>
      <c r="BQ22" s="35">
        <f t="shared" si="7"/>
        <v>0</v>
      </c>
      <c r="BR22" s="35">
        <f t="shared" si="7"/>
        <v>0</v>
      </c>
      <c r="BS22" s="35">
        <f t="shared" si="7"/>
        <v>0</v>
      </c>
      <c r="BT22" s="35">
        <f t="shared" si="7"/>
        <v>20</v>
      </c>
      <c r="BU22" s="35">
        <f t="shared" si="7"/>
        <v>0</v>
      </c>
      <c r="BV22" s="35">
        <f t="shared" si="7"/>
        <v>0</v>
      </c>
      <c r="BW22" s="35">
        <f t="shared" si="7"/>
        <v>0</v>
      </c>
      <c r="BX22" s="35">
        <f t="shared" si="7"/>
        <v>0</v>
      </c>
      <c r="BY22" s="35">
        <f t="shared" si="7"/>
        <v>0</v>
      </c>
      <c r="BZ22" s="35">
        <f t="shared" si="7"/>
        <v>0</v>
      </c>
      <c r="CA22" s="35">
        <f t="shared" si="7"/>
        <v>0</v>
      </c>
      <c r="CB22" s="35">
        <f t="shared" si="7"/>
        <v>0</v>
      </c>
      <c r="CC22" s="35">
        <f t="shared" si="7"/>
        <v>0</v>
      </c>
      <c r="CD22" s="35">
        <f t="shared" si="7"/>
        <v>0</v>
      </c>
      <c r="CE22" s="35">
        <f t="shared" si="7"/>
        <v>0</v>
      </c>
      <c r="CF22" s="35">
        <f t="shared" si="7"/>
        <v>0</v>
      </c>
      <c r="CG22" s="35">
        <f t="shared" si="7"/>
        <v>0</v>
      </c>
      <c r="CH22" s="35">
        <f t="shared" si="7"/>
        <v>0</v>
      </c>
      <c r="CI22" s="35">
        <f t="shared" si="7"/>
        <v>0</v>
      </c>
      <c r="CJ22" s="35">
        <f t="shared" si="7"/>
        <v>0</v>
      </c>
      <c r="CK22" s="35">
        <f t="shared" si="7"/>
        <v>0</v>
      </c>
      <c r="CL22" s="35">
        <f t="shared" si="7"/>
        <v>0</v>
      </c>
      <c r="CM22" s="35">
        <f t="shared" ref="CM22" si="8">IF(AR22,AR$37,)</f>
        <v>0</v>
      </c>
      <c r="CN22" s="36" t="str">
        <f>IF(INT((AT22*3600+AU22*60+AV22-COUNT(E22:N22)*E37-COUNT(O22:X22)*O37-COUNT(Y22:AH22)*Y37-COUNT(AI22:AN22)*AI37-COUNT(AO22:AQ22)*AO37-IF(AR22=1,AR37,0))/3600)=0,"",INT((AT22*3600+AU22*60+AV22-COUNT(E22:N22)*$E$37-COUNT(O22:X22)*$O$37-COUNT(Y22:AH22)*$Y$37-COUNT(AI22:AN22)*$AI$37-COUNT(AO22:AQ22)*$AO$37-IF(AR22=1,$AR$37,0))/3600))</f>
        <v/>
      </c>
      <c r="CO22" s="37">
        <f t="shared" si="0"/>
        <v>24</v>
      </c>
      <c r="CP22" s="83">
        <f t="shared" si="1"/>
        <v>7</v>
      </c>
      <c r="CQ22" s="3"/>
      <c r="CR22" s="3">
        <f t="shared" si="2"/>
        <v>1447</v>
      </c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s="5" customFormat="1">
      <c r="A23" s="105">
        <v>19</v>
      </c>
      <c r="B23" s="4" t="s">
        <v>103</v>
      </c>
      <c r="C23" s="52" t="s">
        <v>130</v>
      </c>
      <c r="D23" s="55">
        <v>7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8">
        <v>1</v>
      </c>
      <c r="P23" s="8">
        <v>1</v>
      </c>
      <c r="Q23" s="8">
        <v>1</v>
      </c>
      <c r="R23" s="8">
        <v>1</v>
      </c>
      <c r="S23" s="12">
        <v>1</v>
      </c>
      <c r="T23" s="8">
        <v>1</v>
      </c>
      <c r="U23" s="8"/>
      <c r="V23" s="8">
        <v>1</v>
      </c>
      <c r="W23" s="8">
        <v>1</v>
      </c>
      <c r="X23" s="8">
        <v>1</v>
      </c>
      <c r="Y23" s="8">
        <v>1</v>
      </c>
      <c r="Z23" s="8"/>
      <c r="AA23" s="8"/>
      <c r="AB23" s="8">
        <v>1</v>
      </c>
      <c r="AC23" s="12">
        <v>1</v>
      </c>
      <c r="AD23" s="8">
        <v>1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/>
      <c r="AK23" s="8"/>
      <c r="AL23" s="8">
        <v>1</v>
      </c>
      <c r="AM23" s="8"/>
      <c r="AN23" s="8"/>
      <c r="AO23" s="8"/>
      <c r="AP23" s="8"/>
      <c r="AQ23" s="8"/>
      <c r="AR23" s="12">
        <v>1</v>
      </c>
      <c r="AS23" s="178">
        <f t="shared" si="3"/>
        <v>30</v>
      </c>
      <c r="AT23" s="67"/>
      <c r="AU23" s="19">
        <v>33</v>
      </c>
      <c r="AV23" s="68">
        <v>9</v>
      </c>
      <c r="AW23" s="20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50" t="str">
        <f>IF(INT((AT23*3600+AU23*60+AV23-COUNT(E23:N23)*E43-COUNT(O23:X23)*O43-COUNT(Y23:AH23)*Y43-COUNT(AI23:AN23)*AI43-COUNT(AO23:AQ23)*AO43-IF(AR23=1,AR43,0))/3600)=0,"",INT((AT23*3600+AU23*60+AV23-COUNT(E23:N23)*$E$37-COUNT(O23:X23)*$O$37-COUNT(Y23:AH23)*$Y$37-COUNT(AI23:AN23)*$AI$37-COUNT(AO23:AQ23)*$AO$37-IF(AR23=1,$AR$37,0))/3600))</f>
        <v/>
      </c>
      <c r="CO23" s="51">
        <f t="shared" si="0"/>
        <v>24</v>
      </c>
      <c r="CP23" s="70">
        <f t="shared" si="1"/>
        <v>49</v>
      </c>
      <c r="CQ23" s="3"/>
      <c r="CR23" s="3">
        <f t="shared" si="2"/>
        <v>1489</v>
      </c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</row>
    <row r="24" spans="1:199" s="5" customFormat="1" ht="15" thickBot="1">
      <c r="A24" s="106">
        <v>20</v>
      </c>
      <c r="B24" s="2" t="s">
        <v>104</v>
      </c>
      <c r="C24" s="32"/>
      <c r="D24" s="29">
        <v>4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16">
        <v>1</v>
      </c>
      <c r="W24" s="16">
        <v>1</v>
      </c>
      <c r="X24" s="16">
        <v>1</v>
      </c>
      <c r="Y24" s="30"/>
      <c r="Z24" s="30"/>
      <c r="AA24" s="30"/>
      <c r="AB24" s="30"/>
      <c r="AC24" s="30"/>
      <c r="AD24" s="30"/>
      <c r="AE24" s="30">
        <v>1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46"/>
      <c r="AS24" s="176">
        <f t="shared" si="3"/>
        <v>21</v>
      </c>
      <c r="AT24" s="65"/>
      <c r="AU24" s="32">
        <v>30</v>
      </c>
      <c r="AV24" s="66">
        <v>32</v>
      </c>
      <c r="AW24" s="33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6" t="str">
        <f>IF(INT((AT24*3600+AU24*60+AV24-COUNT(E24:N24)*E40-COUNT(O24:X24)*O40-COUNT(Y24:AH24)*Y40-COUNT(AI24:AN24)*AI40-COUNT(AO24:AQ24)*AO40-IF(AR24=1,AR40,0))/3600)=0,"",INT((AT24*3600+AU24*60+AV24-COUNT(E24:N24)*$E$37-COUNT(O24:X24)*$O$37-COUNT(Y24:AH24)*$Y$37-COUNT(AI24:AN24)*$AI$37-COUNT(AO24:AQ24)*$AO$37-IF(AR24=1,$AR$37,0))/3600))</f>
        <v/>
      </c>
      <c r="CO24" s="37">
        <f t="shared" si="0"/>
        <v>25</v>
      </c>
      <c r="CP24" s="83">
        <f t="shared" si="1"/>
        <v>12</v>
      </c>
      <c r="CQ24" s="3"/>
      <c r="CR24" s="3">
        <f t="shared" ref="CR24:CR36" si="9">IF(CN24="",0,CN24)*3600+CO24*60+CP24</f>
        <v>1512</v>
      </c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s="5" customFormat="1">
      <c r="A25" s="105">
        <v>21</v>
      </c>
      <c r="B25" s="4" t="s">
        <v>75</v>
      </c>
      <c r="C25" s="52"/>
      <c r="D25" s="55">
        <v>25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/>
      <c r="V25" s="8"/>
      <c r="W25" s="8">
        <v>1</v>
      </c>
      <c r="X25" s="8">
        <v>1</v>
      </c>
      <c r="Y25" s="10"/>
      <c r="Z25" s="10"/>
      <c r="AA25" s="10"/>
      <c r="AB25" s="10"/>
      <c r="AC25" s="10"/>
      <c r="AD25" s="10"/>
      <c r="AE25" s="10">
        <v>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2">
        <v>1</v>
      </c>
      <c r="AS25" s="178">
        <f t="shared" si="3"/>
        <v>20</v>
      </c>
      <c r="AT25" s="67"/>
      <c r="AU25" s="19">
        <v>31</v>
      </c>
      <c r="AV25" s="68">
        <v>40</v>
      </c>
      <c r="AW25" s="20"/>
      <c r="AX25" s="21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50" t="str">
        <f>IF(INT((AT25*3600+AU25*60+AV25-COUNT(E25:N25)*E59-COUNT(O25:X25)*O59-COUNT(Y25:AH25)*Y59-COUNT(AI25:AN25)*AI59-COUNT(AO25:AQ25)*AO59-IF(AR25=1,AR59,0))/3600)=0,"",INT((AT25*3600+AU25*60+AV25-COUNT(E25:N25)*$E$37-COUNT(O25:X25)*$O$37-COUNT(Y25:AH25)*$Y$37-COUNT(AI25:AN25)*$AI$37-COUNT(AO25:AQ25)*$AO$37-IF(AR25=1,$AR$37,0))/3600))</f>
        <v/>
      </c>
      <c r="CO25" s="51">
        <f t="shared" si="0"/>
        <v>26</v>
      </c>
      <c r="CP25" s="70">
        <f t="shared" si="1"/>
        <v>35</v>
      </c>
      <c r="CQ25" s="3"/>
      <c r="CR25" s="3">
        <f t="shared" ref="CR25:CR31" si="10">IF(CN25="",0,CN25)*3600+CO25*60+CP25</f>
        <v>1595</v>
      </c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</row>
    <row r="26" spans="1:199" ht="15" thickBot="1">
      <c r="A26" s="106">
        <v>22</v>
      </c>
      <c r="B26" s="2" t="s">
        <v>78</v>
      </c>
      <c r="C26" s="38"/>
      <c r="D26" s="41">
        <v>31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/>
      <c r="P26" s="30"/>
      <c r="Q26" s="30"/>
      <c r="R26" s="30"/>
      <c r="S26" s="30"/>
      <c r="T26" s="30"/>
      <c r="U26" s="30"/>
      <c r="V26" s="16"/>
      <c r="W26" s="16"/>
      <c r="X26" s="16"/>
      <c r="Y26" s="30"/>
      <c r="Z26" s="30"/>
      <c r="AA26" s="30"/>
      <c r="AB26" s="30"/>
      <c r="AC26" s="30"/>
      <c r="AD26" s="30"/>
      <c r="AE26" s="30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46"/>
      <c r="AS26" s="176">
        <f t="shared" si="3"/>
        <v>10</v>
      </c>
      <c r="AT26" s="65"/>
      <c r="AU26" s="32">
        <v>30</v>
      </c>
      <c r="AV26" s="66">
        <v>32</v>
      </c>
      <c r="AW26" s="33"/>
      <c r="AX26" s="34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6" t="str">
        <f>IF(INT((AT26*3600+AU26*60+AV26-COUNT(E26:N26)*E65-COUNT(O26:X26)*O65-COUNT(Y26:AH26)*Y65-COUNT(AI26:AN26)*AI65-COUNT(AO26:AQ26)*AO65-IF(AR26=1,AR65,0))/3600)=0,"",INT((AT26*3600+AU26*60+AV26-COUNT(E26:N26)*$E$37-COUNT(O26:X26)*$O$37-COUNT(Y26:AH26)*$Y$37-COUNT(AI26:AN26)*$AI$37-COUNT(AO26:AQ26)*$AO$37-IF(AR26=1,$AR$37,0))/3600))</f>
        <v/>
      </c>
      <c r="CO26" s="37">
        <f t="shared" si="0"/>
        <v>28</v>
      </c>
      <c r="CP26" s="83">
        <f t="shared" si="1"/>
        <v>2</v>
      </c>
      <c r="CR26" s="3">
        <f t="shared" si="10"/>
        <v>1682</v>
      </c>
    </row>
    <row r="27" spans="1:199" s="5" customFormat="1">
      <c r="A27" s="105">
        <v>23</v>
      </c>
      <c r="B27" s="4" t="s">
        <v>72</v>
      </c>
      <c r="C27" s="19"/>
      <c r="D27" s="9">
        <v>21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/>
      <c r="T27" s="10">
        <v>1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2"/>
      <c r="AS27" s="178">
        <f t="shared" si="3"/>
        <v>15</v>
      </c>
      <c r="AT27" s="67"/>
      <c r="AU27" s="19">
        <v>33</v>
      </c>
      <c r="AV27" s="68">
        <v>37</v>
      </c>
      <c r="AW27" s="20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50" t="str">
        <f>IF(INT((AT27*3600+AU27*60+AV27-COUNT(E27:N27)*E56-COUNT(O27:X27)*O56-COUNT(Y27:AH27)*Y56-COUNT(AI27:AN27)*AI56-COUNT(AO27:AQ27)*AO56-IF(AR27=1,AR56,0))/3600)=0,"",INT((AT27*3600+AU27*60+AV27-COUNT(E27:N27)*$E$37-COUNT(O27:X27)*$O$37-COUNT(Y27:AH27)*$Y$37-COUNT(AI27:AN27)*$AI$37-COUNT(AO27:AQ27)*$AO$37-IF(AR27=1,$AR$37,0))/3600))</f>
        <v/>
      </c>
      <c r="CO27" s="51">
        <f t="shared" si="0"/>
        <v>29</v>
      </c>
      <c r="CP27" s="70">
        <f t="shared" si="1"/>
        <v>52</v>
      </c>
      <c r="CQ27" s="3"/>
      <c r="CR27" s="3">
        <f t="shared" si="10"/>
        <v>1792</v>
      </c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</row>
    <row r="28" spans="1:199" ht="15" thickBot="1">
      <c r="A28" s="106">
        <v>24</v>
      </c>
      <c r="B28" s="2" t="s">
        <v>79</v>
      </c>
      <c r="C28" s="32" t="s">
        <v>130</v>
      </c>
      <c r="D28" s="29">
        <v>32</v>
      </c>
      <c r="E28" s="47">
        <v>1</v>
      </c>
      <c r="F28" s="47">
        <v>1</v>
      </c>
      <c r="G28" s="47">
        <v>1</v>
      </c>
      <c r="H28" s="47">
        <v>1</v>
      </c>
      <c r="I28" s="47">
        <v>1</v>
      </c>
      <c r="J28" s="47">
        <v>1</v>
      </c>
      <c r="K28" s="47">
        <v>1</v>
      </c>
      <c r="L28" s="47">
        <v>1</v>
      </c>
      <c r="M28" s="47">
        <v>1</v>
      </c>
      <c r="N28" s="47">
        <v>1</v>
      </c>
      <c r="O28" s="47"/>
      <c r="P28" s="47"/>
      <c r="Q28" s="47"/>
      <c r="R28" s="47"/>
      <c r="S28" s="47"/>
      <c r="T28" s="47"/>
      <c r="U28" s="47"/>
      <c r="V28" s="47"/>
      <c r="W28" s="48"/>
      <c r="X28" s="48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6">
        <v>1</v>
      </c>
      <c r="AS28" s="176">
        <f t="shared" si="3"/>
        <v>11</v>
      </c>
      <c r="AT28" s="65"/>
      <c r="AU28" s="32">
        <v>32</v>
      </c>
      <c r="AV28" s="66">
        <v>55</v>
      </c>
      <c r="AW28" s="33"/>
      <c r="AX28" s="34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6" t="str">
        <f>IF(INT((AT28*3600+AU28*60+AV28-COUNT(E28:N28)*E66-COUNT(O28:X28)*O66-COUNT(Y28:AH28)*Y66-COUNT(AI28:AN28)*AI66-COUNT(AO28:AQ28)*AO66-IF(AR28=1,AR66,0))/3600)=0,"",INT((AT28*3600+AU28*60+AV28-COUNT(E28:N28)*$E$37-COUNT(O28:X28)*$O$37-COUNT(Y28:AH28)*$Y$37-COUNT(AI28:AN28)*$AI$37-COUNT(AO28:AQ28)*$AO$37-IF(AR28=1,$AR$37,0))/3600))</f>
        <v/>
      </c>
      <c r="CO28" s="37">
        <f t="shared" si="0"/>
        <v>30</v>
      </c>
      <c r="CP28" s="83">
        <f t="shared" si="1"/>
        <v>10</v>
      </c>
      <c r="CR28" s="3">
        <f t="shared" si="10"/>
        <v>1810</v>
      </c>
    </row>
    <row r="29" spans="1:199" s="5" customFormat="1">
      <c r="A29" s="105">
        <v>25</v>
      </c>
      <c r="B29" s="4" t="s">
        <v>70</v>
      </c>
      <c r="C29" s="19" t="s">
        <v>125</v>
      </c>
      <c r="D29" s="9">
        <v>19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8">
        <v>1</v>
      </c>
      <c r="W29" s="8">
        <v>1</v>
      </c>
      <c r="X29" s="8">
        <v>1</v>
      </c>
      <c r="Y29" s="10"/>
      <c r="Z29" s="10"/>
      <c r="AA29" s="10"/>
      <c r="AB29" s="10"/>
      <c r="AC29" s="10"/>
      <c r="AD29" s="10"/>
      <c r="AE29" s="10">
        <v>1</v>
      </c>
      <c r="AF29" s="8"/>
      <c r="AG29" s="8"/>
      <c r="AH29" s="8">
        <v>1</v>
      </c>
      <c r="AI29" s="8"/>
      <c r="AJ29" s="8"/>
      <c r="AK29" s="8"/>
      <c r="AL29" s="8"/>
      <c r="AM29" s="8"/>
      <c r="AN29" s="8"/>
      <c r="AO29" s="8"/>
      <c r="AP29" s="8"/>
      <c r="AQ29" s="8"/>
      <c r="AR29" s="12">
        <v>1</v>
      </c>
      <c r="AS29" s="178">
        <f t="shared" si="3"/>
        <v>23</v>
      </c>
      <c r="AT29" s="67"/>
      <c r="AU29" s="19">
        <v>36</v>
      </c>
      <c r="AV29" s="68">
        <v>12</v>
      </c>
      <c r="AW29" s="20"/>
      <c r="AX29" s="21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50" t="str">
        <f>IF(INT((AT29*3600+AU29*60+AV29-COUNT(E29:N29)*E54-COUNT(O29:X29)*O54-COUNT(Y29:AH29)*Y54-COUNT(AI29:AN29)*AI54-COUNT(AO29:AQ29)*AO54-IF(AR29=1,AR54,0))/3600)=0,"",INT((AT29*3600+AU29*60+AV29-COUNT(E29:N29)*$E$37-COUNT(O29:X29)*$O$37-COUNT(Y29:AH29)*$Y$37-COUNT(AI29:AN29)*$AI$37-COUNT(AO29:AQ29)*$AO$37-IF(AR29=1,$AR$37,0))/3600))</f>
        <v/>
      </c>
      <c r="CO29" s="51">
        <f t="shared" si="0"/>
        <v>30</v>
      </c>
      <c r="CP29" s="70">
        <f t="shared" si="1"/>
        <v>17</v>
      </c>
      <c r="CQ29" s="3"/>
      <c r="CR29" s="3">
        <f t="shared" si="10"/>
        <v>1817</v>
      </c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</row>
    <row r="30" spans="1:199" s="6" customFormat="1" ht="15" thickBot="1">
      <c r="A30" s="106">
        <v>26</v>
      </c>
      <c r="B30" s="2" t="s">
        <v>113</v>
      </c>
      <c r="C30" s="38" t="s">
        <v>133</v>
      </c>
      <c r="D30" s="41">
        <v>18</v>
      </c>
      <c r="E30" s="30"/>
      <c r="F30" s="30">
        <v>1</v>
      </c>
      <c r="G30" s="30"/>
      <c r="H30" s="30"/>
      <c r="I30" s="30"/>
      <c r="J30" s="30"/>
      <c r="K30" s="30"/>
      <c r="L30" s="30">
        <v>1</v>
      </c>
      <c r="M30" s="30"/>
      <c r="N30" s="30">
        <v>1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16"/>
      <c r="AA30" s="16"/>
      <c r="AB30" s="16"/>
      <c r="AC30" s="4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46"/>
      <c r="AS30" s="176">
        <f t="shared" si="3"/>
        <v>3</v>
      </c>
      <c r="AT30" s="65"/>
      <c r="AU30" s="32">
        <v>31</v>
      </c>
      <c r="AV30" s="66">
        <v>10</v>
      </c>
      <c r="AW30" s="33"/>
      <c r="AX30" s="34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6" t="str">
        <f>IF(INT((AT30*3600+AU30*60+AV30-COUNT(E30:N30)*E53-COUNT(O30:X30)*O53-COUNT(Y30:AH30)*Y53-COUNT(AI30:AN30)*AI53-COUNT(AO30:AQ30)*AO53-IF(AR30=1,AR53,0))/3600)=0,"",INT((AT30*3600+AU30*60+AV30-COUNT(E30:N30)*$E$37-COUNT(O30:X30)*$O$37-COUNT(Y30:AH30)*$Y$37-COUNT(AI30:AN30)*$AI$37-COUNT(AO30:AQ30)*$AO$37-IF(AR30=1,$AR$37,0))/3600))</f>
        <v/>
      </c>
      <c r="CO30" s="37">
        <f t="shared" si="0"/>
        <v>30</v>
      </c>
      <c r="CP30" s="83">
        <f t="shared" si="1"/>
        <v>25</v>
      </c>
      <c r="CQ30" s="3"/>
      <c r="CR30" s="3">
        <f t="shared" si="10"/>
        <v>1825</v>
      </c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s="5" customFormat="1">
      <c r="A31" s="105">
        <v>27</v>
      </c>
      <c r="B31" s="4" t="s">
        <v>69</v>
      </c>
      <c r="C31" s="19" t="s">
        <v>133</v>
      </c>
      <c r="D31" s="9">
        <v>17</v>
      </c>
      <c r="E31" s="10"/>
      <c r="F31" s="10"/>
      <c r="G31" s="10"/>
      <c r="H31" s="10"/>
      <c r="I31" s="10"/>
      <c r="J31" s="10"/>
      <c r="K31" s="10">
        <v>1</v>
      </c>
      <c r="L31" s="10">
        <v>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"/>
      <c r="AS31" s="178">
        <f t="shared" si="3"/>
        <v>2</v>
      </c>
      <c r="AT31" s="67"/>
      <c r="AU31" s="19">
        <v>31</v>
      </c>
      <c r="AV31" s="68">
        <v>0</v>
      </c>
      <c r="AW31" s="20"/>
      <c r="AX31" s="21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50" t="str">
        <f>IF(INT((AT31*3600+AU31*60+AV31-COUNT(E31:N31)*E52-COUNT(O31:X31)*O52-COUNT(Y31:AH31)*Y52-COUNT(AI31:AN31)*AI52-COUNT(AO31:AQ31)*AO52-IF(AR31=1,AR52,0))/3600)=0,"",INT((AT31*3600+AU31*60+AV31-COUNT(E31:N31)*$E$37-COUNT(O31:X31)*$O$37-COUNT(Y31:AH31)*$Y$37-COUNT(AI31:AN31)*$AI$37-COUNT(AO31:AQ31)*$AO$37-IF(AR31=1,$AR$37,0))/3600))</f>
        <v/>
      </c>
      <c r="CO31" s="51">
        <f t="shared" si="0"/>
        <v>30</v>
      </c>
      <c r="CP31" s="70">
        <f t="shared" si="1"/>
        <v>30</v>
      </c>
      <c r="CQ31" s="3"/>
      <c r="CR31" s="3">
        <f t="shared" si="10"/>
        <v>1830</v>
      </c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</row>
    <row r="32" spans="1:199" s="5" customFormat="1" ht="15" thickBot="1">
      <c r="A32" s="106">
        <v>28</v>
      </c>
      <c r="B32" s="2" t="s">
        <v>107</v>
      </c>
      <c r="C32" s="32"/>
      <c r="D32" s="29">
        <v>13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0">
        <v>1</v>
      </c>
      <c r="S32" s="30">
        <v>1</v>
      </c>
      <c r="T32" s="30">
        <v>1</v>
      </c>
      <c r="U32" s="30">
        <v>1</v>
      </c>
      <c r="V32" s="30">
        <v>1</v>
      </c>
      <c r="W32" s="16">
        <v>1</v>
      </c>
      <c r="X32" s="16">
        <v>1</v>
      </c>
      <c r="Y32" s="30"/>
      <c r="Z32" s="30"/>
      <c r="AA32" s="30"/>
      <c r="AB32" s="30"/>
      <c r="AC32" s="30">
        <v>1</v>
      </c>
      <c r="AD32" s="30"/>
      <c r="AE32" s="30">
        <v>1</v>
      </c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46">
        <v>1</v>
      </c>
      <c r="AS32" s="176">
        <f t="shared" si="3"/>
        <v>23</v>
      </c>
      <c r="AT32" s="65"/>
      <c r="AU32" s="32">
        <v>38</v>
      </c>
      <c r="AV32" s="66">
        <v>9</v>
      </c>
      <c r="AW32" s="33"/>
      <c r="AX32" s="34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6" t="str">
        <f>IF(INT((AT32*3600+AU32*60+AV32-COUNT(E32:N32)*E48-COUNT(O32:X32)*O48-COUNT(Y32:AH32)*Y48-COUNT(AI32:AN32)*AI48-COUNT(AO32:AQ32)*AO48-IF(AR32=1,AR48,0))/3600)=0,"",INT((AT32*3600+AU32*60+AV32-COUNT(E32:N32)*$E$37-COUNT(O32:X32)*$O$37-COUNT(Y32:AH32)*$Y$37-COUNT(AI32:AN32)*$AI$37-COUNT(AO32:AQ32)*$AO$37-IF(AR32=1,$AR$37,0))/3600))</f>
        <v/>
      </c>
      <c r="CO32" s="37">
        <f t="shared" si="0"/>
        <v>32</v>
      </c>
      <c r="CP32" s="83">
        <f t="shared" si="1"/>
        <v>14</v>
      </c>
      <c r="CQ32" s="3"/>
      <c r="CR32" s="3">
        <f t="shared" si="9"/>
        <v>1934</v>
      </c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s="5" customFormat="1">
      <c r="A33" s="105">
        <v>29</v>
      </c>
      <c r="B33" s="4" t="s">
        <v>112</v>
      </c>
      <c r="C33" s="19" t="s">
        <v>133</v>
      </c>
      <c r="D33" s="9">
        <v>26</v>
      </c>
      <c r="E33" s="13"/>
      <c r="F33" s="13"/>
      <c r="G33" s="13"/>
      <c r="H33" s="13"/>
      <c r="I33" s="13"/>
      <c r="J33" s="13"/>
      <c r="K33" s="13"/>
      <c r="L33" s="13">
        <v>1</v>
      </c>
      <c r="M33" s="13">
        <v>1</v>
      </c>
      <c r="N33" s="13">
        <v>1</v>
      </c>
      <c r="O33" s="13"/>
      <c r="P33" s="13"/>
      <c r="Q33" s="13"/>
      <c r="R33" s="13"/>
      <c r="S33" s="13"/>
      <c r="T33" s="13"/>
      <c r="U33" s="13"/>
      <c r="V33" s="13"/>
      <c r="W33" s="14"/>
      <c r="X33" s="14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/>
      <c r="AS33" s="178">
        <f t="shared" si="3"/>
        <v>3</v>
      </c>
      <c r="AT33" s="67"/>
      <c r="AU33" s="19">
        <v>33</v>
      </c>
      <c r="AV33" s="68">
        <v>4</v>
      </c>
      <c r="AW33" s="20"/>
      <c r="AX33" s="21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50" t="str">
        <f>IF(INT((AT33*3600+AU33*60+AV33-COUNT(E33:N33)*E60-COUNT(O33:X33)*O60-COUNT(Y33:AH33)*Y60-COUNT(AI33:AN33)*AI60-COUNT(AO33:AQ33)*AO60-IF(AR33=1,AR60,0))/3600)=0,"",INT((AT33*3600+AU33*60+AV33-COUNT(E33:N33)*$E$37-COUNT(O33:X33)*$O$37-COUNT(Y33:AH33)*$Y$37-COUNT(AI33:AN33)*$AI$37-COUNT(AO33:AQ33)*$AO$37-IF(AR33=1,$AR$37,0))/3600))</f>
        <v/>
      </c>
      <c r="CO33" s="51">
        <f t="shared" si="0"/>
        <v>32</v>
      </c>
      <c r="CP33" s="70">
        <f t="shared" si="1"/>
        <v>19</v>
      </c>
      <c r="CQ33" s="3"/>
      <c r="CR33" s="3">
        <f>IF(CN33="",0,CN33)*3600+CO33*60+CP33</f>
        <v>1939</v>
      </c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</row>
    <row r="34" spans="1:199" s="6" customFormat="1" ht="15" thickBot="1">
      <c r="A34" s="106">
        <v>30</v>
      </c>
      <c r="B34" s="2" t="s">
        <v>114</v>
      </c>
      <c r="C34" s="38"/>
      <c r="D34" s="41">
        <v>16</v>
      </c>
      <c r="E34" s="30"/>
      <c r="F34" s="30"/>
      <c r="G34" s="30">
        <v>1</v>
      </c>
      <c r="H34" s="30"/>
      <c r="I34" s="30"/>
      <c r="J34" s="30">
        <v>1</v>
      </c>
      <c r="K34" s="30">
        <v>1</v>
      </c>
      <c r="L34" s="30">
        <v>1</v>
      </c>
      <c r="M34" s="30"/>
      <c r="N34" s="30"/>
      <c r="O34" s="30"/>
      <c r="P34" s="30"/>
      <c r="Q34" s="30"/>
      <c r="R34" s="30"/>
      <c r="S34" s="30"/>
      <c r="T34" s="30"/>
      <c r="U34" s="30"/>
      <c r="V34" s="16"/>
      <c r="W34" s="16"/>
      <c r="X34" s="16"/>
      <c r="Y34" s="30"/>
      <c r="Z34" s="30"/>
      <c r="AA34" s="30"/>
      <c r="AB34" s="30"/>
      <c r="AC34" s="30"/>
      <c r="AD34" s="30"/>
      <c r="AE34" s="30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46">
        <v>1</v>
      </c>
      <c r="AS34" s="176">
        <f t="shared" si="3"/>
        <v>5</v>
      </c>
      <c r="AT34" s="65"/>
      <c r="AU34" s="32">
        <v>35</v>
      </c>
      <c r="AV34" s="66">
        <v>51</v>
      </c>
      <c r="AW34" s="33"/>
      <c r="AX34" s="34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6" t="str">
        <f>IF(INT((AT34*3600+AU34*60+AV34-COUNT(E34:N34)*E51-COUNT(O34:X34)*O51-COUNT(Y34:AH34)*Y51-COUNT(AI34:AN34)*AI51-COUNT(AO34:AQ34)*AO51-IF(AR34=1,AR51,0))/3600)=0,"",INT((AT34*3600+AU34*60+AV34-COUNT(E34:N34)*$E$37-COUNT(O34:X34)*$O$37-COUNT(Y34:AH34)*$Y$37-COUNT(AI34:AN34)*$AI$37-COUNT(AO34:AQ34)*$AO$37-IF(AR34=1,$AR$37,0))/3600))</f>
        <v/>
      </c>
      <c r="CO34" s="37">
        <f t="shared" si="0"/>
        <v>34</v>
      </c>
      <c r="CP34" s="83">
        <f t="shared" si="1"/>
        <v>36</v>
      </c>
      <c r="CQ34" s="3"/>
      <c r="CR34" s="3">
        <f t="shared" si="9"/>
        <v>2076</v>
      </c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s="5" customFormat="1" ht="15" thickBot="1">
      <c r="A35" s="105">
        <v>31</v>
      </c>
      <c r="B35" s="4" t="s">
        <v>71</v>
      </c>
      <c r="C35" s="52" t="s">
        <v>133</v>
      </c>
      <c r="D35" s="55">
        <v>20</v>
      </c>
      <c r="E35" s="10"/>
      <c r="F35" s="10">
        <v>1</v>
      </c>
      <c r="G35" s="10">
        <v>1</v>
      </c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/>
      <c r="R35" s="10"/>
      <c r="S35" s="10"/>
      <c r="T35" s="10"/>
      <c r="U35" s="10"/>
      <c r="V35" s="8"/>
      <c r="W35" s="8"/>
      <c r="X35" s="8"/>
      <c r="Y35" s="10"/>
      <c r="Z35" s="10"/>
      <c r="AA35" s="10"/>
      <c r="AB35" s="10"/>
      <c r="AC35" s="10"/>
      <c r="AD35" s="10"/>
      <c r="AE35" s="10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2"/>
      <c r="AS35" s="178">
        <f t="shared" si="3"/>
        <v>3</v>
      </c>
      <c r="AT35" s="67"/>
      <c r="AU35" s="19">
        <v>38</v>
      </c>
      <c r="AV35" s="68">
        <v>5</v>
      </c>
      <c r="AW35" s="20"/>
      <c r="AX35" s="21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50" t="str">
        <f>IF(INT((AT35*3600+AU35*60+AV35-COUNT(E35:N35)*E55-COUNT(O35:X35)*O55-COUNT(Y35:AH35)*Y55-COUNT(AI35:AN35)*AI55-COUNT(AO35:AQ35)*AO55-IF(AR35=1,AR55,0))/3600)=0,"",INT((AT35*3600+AU35*60+AV35-COUNT(E35:N35)*$E$37-COUNT(O35:X35)*$O$37-COUNT(Y35:AH35)*$Y$37-COUNT(AI35:AN35)*$AI$37-COUNT(AO35:AQ35)*$AO$37-IF(AR35=1,$AR$37,0))/3600))</f>
        <v/>
      </c>
      <c r="CO35" s="51">
        <f t="shared" si="0"/>
        <v>37</v>
      </c>
      <c r="CP35" s="70">
        <f t="shared" si="1"/>
        <v>20</v>
      </c>
      <c r="CQ35" s="3"/>
      <c r="CR35" s="3">
        <f t="shared" si="9"/>
        <v>2240</v>
      </c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</row>
    <row r="36" spans="1:199" ht="15" thickBot="1">
      <c r="A36" s="105">
        <v>32</v>
      </c>
      <c r="B36" s="2" t="s">
        <v>77</v>
      </c>
      <c r="C36" s="32"/>
      <c r="D36" s="29">
        <v>28</v>
      </c>
      <c r="E36" s="47">
        <v>1</v>
      </c>
      <c r="F36" s="47">
        <v>1</v>
      </c>
      <c r="G36" s="47">
        <v>1</v>
      </c>
      <c r="H36" s="47"/>
      <c r="I36" s="47"/>
      <c r="J36" s="47">
        <v>1</v>
      </c>
      <c r="K36" s="47">
        <v>1</v>
      </c>
      <c r="L36" s="47">
        <v>1</v>
      </c>
      <c r="M36" s="47"/>
      <c r="N36" s="47"/>
      <c r="O36" s="47"/>
      <c r="P36" s="47"/>
      <c r="Q36" s="47"/>
      <c r="R36" s="47"/>
      <c r="S36" s="47">
        <v>1</v>
      </c>
      <c r="T36" s="47">
        <v>1</v>
      </c>
      <c r="U36" s="47"/>
      <c r="V36" s="47">
        <v>1</v>
      </c>
      <c r="W36" s="48">
        <v>1</v>
      </c>
      <c r="X36" s="48">
        <v>1</v>
      </c>
      <c r="Y36" s="47"/>
      <c r="Z36" s="47"/>
      <c r="AA36" s="47">
        <v>1</v>
      </c>
      <c r="AB36" s="47"/>
      <c r="AC36" s="47">
        <v>1</v>
      </c>
      <c r="AD36" s="47"/>
      <c r="AE36" s="47">
        <v>1</v>
      </c>
      <c r="AF36" s="47"/>
      <c r="AG36" s="47"/>
      <c r="AH36" s="47">
        <v>1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6">
        <v>1</v>
      </c>
      <c r="AS36" s="179">
        <f t="shared" si="3"/>
        <v>16</v>
      </c>
      <c r="AT36" s="85"/>
      <c r="AU36" s="86">
        <v>45</v>
      </c>
      <c r="AV36" s="93">
        <v>50</v>
      </c>
      <c r="AW36" s="87"/>
      <c r="AX36" s="88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90" t="str">
        <f>IF(INT((AT36*3600+AU36*60+AV36-COUNT(E36:N36)*E62-COUNT(O36:X36)*O62-COUNT(Y36:AH36)*Y62-COUNT(AI36:AN36)*AI62-COUNT(AO36:AQ36)*AO62-IF(AR36=1,AR62,0))/3600)=0,"",INT((AT36*3600+AU36*60+AV36-COUNT(E36:N36)*$E$37-COUNT(O36:X36)*$O$37-COUNT(Y36:AH36)*$Y$37-COUNT(AI36:AN36)*$AI$37-COUNT(AO36:AQ36)*$AO$37-IF(AR36=1,$AR$37,0))/3600))</f>
        <v/>
      </c>
      <c r="CO36" s="91">
        <f t="shared" si="0"/>
        <v>41</v>
      </c>
      <c r="CP36" s="92">
        <f t="shared" si="1"/>
        <v>30</v>
      </c>
      <c r="CQ36" s="3"/>
      <c r="CR36" s="3">
        <f t="shared" si="9"/>
        <v>2490</v>
      </c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>
      <c r="B37" s="2" t="s">
        <v>57</v>
      </c>
      <c r="C37" s="207"/>
      <c r="D37" s="17"/>
      <c r="E37" s="235">
        <v>15</v>
      </c>
      <c r="F37" s="236"/>
      <c r="G37" s="236"/>
      <c r="H37" s="236"/>
      <c r="I37" s="236"/>
      <c r="J37" s="236"/>
      <c r="K37" s="236"/>
      <c r="L37" s="236"/>
      <c r="M37" s="236"/>
      <c r="N37" s="237"/>
      <c r="O37" s="238">
        <v>15</v>
      </c>
      <c r="P37" s="239"/>
      <c r="Q37" s="239"/>
      <c r="R37" s="239"/>
      <c r="S37" s="239"/>
      <c r="T37" s="239"/>
      <c r="U37" s="239"/>
      <c r="V37" s="239"/>
      <c r="W37" s="239"/>
      <c r="X37" s="240"/>
      <c r="Y37" s="244">
        <v>20</v>
      </c>
      <c r="Z37" s="245"/>
      <c r="AA37" s="245"/>
      <c r="AB37" s="245"/>
      <c r="AC37" s="245"/>
      <c r="AD37" s="245"/>
      <c r="AE37" s="245"/>
      <c r="AF37" s="245"/>
      <c r="AG37" s="245"/>
      <c r="AH37" s="246"/>
      <c r="AI37" s="247">
        <v>20</v>
      </c>
      <c r="AJ37" s="248"/>
      <c r="AK37" s="248"/>
      <c r="AL37" s="248"/>
      <c r="AM37" s="248"/>
      <c r="AN37" s="249"/>
      <c r="AO37" s="241">
        <v>25</v>
      </c>
      <c r="AP37" s="242"/>
      <c r="AQ37" s="243"/>
      <c r="AR37" s="174">
        <v>15</v>
      </c>
      <c r="AS37" s="7"/>
      <c r="AT37" s="7"/>
      <c r="AU37" s="7"/>
      <c r="AV37" s="7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</row>
  </sheetData>
  <mergeCells count="53">
    <mergeCell ref="E37:N37"/>
    <mergeCell ref="O37:X37"/>
    <mergeCell ref="Y37:AH37"/>
    <mergeCell ref="AI37:AN37"/>
    <mergeCell ref="AO37:AQ37"/>
    <mergeCell ref="A1:CP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AG3:AG4"/>
    <mergeCell ref="P3:P4"/>
    <mergeCell ref="Q3:Q4"/>
    <mergeCell ref="R3:R4"/>
    <mergeCell ref="S3:S4"/>
    <mergeCell ref="T3:T4"/>
    <mergeCell ref="AB3:AB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C3:C4"/>
    <mergeCell ref="CN3:CP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T3:AV3"/>
    <mergeCell ref="AS3:AS4"/>
    <mergeCell ref="U3:U4"/>
    <mergeCell ref="AH3:AH4"/>
  </mergeCells>
  <pageMargins left="0.23" right="0.28999999999999998" top="0.28999999999999998" bottom="0.74803149606299213" header="0.19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Q37"/>
  <sheetViews>
    <sheetView topLeftCell="A7" zoomScale="80" zoomScaleNormal="80" workbookViewId="0">
      <selection activeCell="C8" sqref="C8"/>
    </sheetView>
  </sheetViews>
  <sheetFormatPr defaultColWidth="9.109375" defaultRowHeight="14.4"/>
  <cols>
    <col min="1" max="1" width="7" style="1" customWidth="1"/>
    <col min="2" max="3" width="24.6640625" style="1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95" width="9.109375" style="1"/>
    <col min="96" max="96" width="0" style="1" hidden="1" customWidth="1"/>
    <col min="97" max="16384" width="9.109375" style="1"/>
  </cols>
  <sheetData>
    <row r="1" spans="1:199" customFormat="1" ht="33.75" customHeight="1">
      <c r="A1" s="224" t="s">
        <v>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17">
        <v>39</v>
      </c>
      <c r="AR3" s="251">
        <v>40</v>
      </c>
      <c r="AS3" s="233" t="s">
        <v>117</v>
      </c>
      <c r="AT3" s="225" t="s">
        <v>6</v>
      </c>
      <c r="AU3" s="226"/>
      <c r="AV3" s="227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2"/>
      <c r="B4" s="222"/>
      <c r="C4" s="223"/>
      <c r="D4" s="222"/>
      <c r="E4" s="232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54"/>
      <c r="AS4" s="234"/>
      <c r="AT4" s="109" t="s">
        <v>2</v>
      </c>
      <c r="AU4" s="109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109" t="s">
        <v>3</v>
      </c>
      <c r="CP4" s="109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>
      <c r="A5" s="185">
        <v>1</v>
      </c>
      <c r="B5" s="186" t="s">
        <v>98</v>
      </c>
      <c r="C5" s="208" t="s">
        <v>132</v>
      </c>
      <c r="D5" s="136">
        <v>124</v>
      </c>
      <c r="E5" s="152">
        <v>1</v>
      </c>
      <c r="F5" s="152">
        <v>1</v>
      </c>
      <c r="G5" s="152">
        <v>1</v>
      </c>
      <c r="H5" s="152">
        <v>1</v>
      </c>
      <c r="I5" s="152">
        <v>1</v>
      </c>
      <c r="J5" s="152">
        <v>1</v>
      </c>
      <c r="K5" s="152">
        <v>1</v>
      </c>
      <c r="L5" s="152">
        <v>1</v>
      </c>
      <c r="M5" s="152">
        <v>1</v>
      </c>
      <c r="N5" s="152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52">
        <v>1</v>
      </c>
      <c r="U5" s="152">
        <v>1</v>
      </c>
      <c r="V5" s="152">
        <v>1</v>
      </c>
      <c r="W5" s="152">
        <v>1</v>
      </c>
      <c r="X5" s="152">
        <v>1</v>
      </c>
      <c r="Y5" s="152">
        <v>1</v>
      </c>
      <c r="Z5" s="152">
        <v>1</v>
      </c>
      <c r="AA5" s="152">
        <v>1</v>
      </c>
      <c r="AB5" s="152">
        <v>1</v>
      </c>
      <c r="AC5" s="152">
        <v>1</v>
      </c>
      <c r="AD5" s="152">
        <v>1</v>
      </c>
      <c r="AE5" s="152">
        <v>1</v>
      </c>
      <c r="AF5" s="152">
        <v>1</v>
      </c>
      <c r="AG5" s="152">
        <v>1</v>
      </c>
      <c r="AH5" s="152">
        <v>1</v>
      </c>
      <c r="AI5" s="152"/>
      <c r="AJ5" s="152">
        <v>1</v>
      </c>
      <c r="AK5" s="152">
        <v>1</v>
      </c>
      <c r="AL5" s="152"/>
      <c r="AM5" s="152"/>
      <c r="AN5" s="152">
        <v>1</v>
      </c>
      <c r="AO5" s="152"/>
      <c r="AP5" s="152"/>
      <c r="AQ5" s="152"/>
      <c r="AR5" s="153">
        <v>1</v>
      </c>
      <c r="AS5" s="99">
        <f>COUNT(E5:AR5)</f>
        <v>34</v>
      </c>
      <c r="AT5" s="62"/>
      <c r="AU5" s="63">
        <v>48</v>
      </c>
      <c r="AV5" s="64">
        <v>48</v>
      </c>
      <c r="AW5" s="79"/>
      <c r="AX5" s="80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2" t="str">
        <f t="shared" ref="CN5:CN15" si="0">IF(INT((AT5*3600+AU5*60+AV5-COUNT(E5:N5)*$E$29-COUNT(O5:X5)*$O$29-COUNT(Y5:AH5)*$Y$29-COUNT(AI5:AN5)*$AI$29-COUNT(AO5:AQ5)*$AO$29-IF(AR5=1,$AR$29,0))/3600)=0,"",INT((AT5*3600+AU5*60+AV5-COUNT(E5:N5)*$E$29-COUNT(O5:X5)*$O$29-COUNT(Y5:AH5)*$Y$29-COUNT(AI5:AN5)*$AI$29-COUNT(AO5:AQ5)*$AO$29-IF(AR5=1,$AR$29,0))/3600))</f>
        <v/>
      </c>
      <c r="CO5" s="80">
        <v>39</v>
      </c>
      <c r="CP5" s="64">
        <v>13</v>
      </c>
      <c r="CQ5" s="3"/>
      <c r="CR5" s="3">
        <f>IF(CN5="",0,CN5)*3600+CO5*60+CP5</f>
        <v>2353</v>
      </c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s="5" customFormat="1">
      <c r="A6" s="187">
        <v>2</v>
      </c>
      <c r="B6" s="188" t="s">
        <v>83</v>
      </c>
      <c r="C6" s="209" t="s">
        <v>126</v>
      </c>
      <c r="D6" s="29">
        <v>102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/>
      <c r="AM6" s="16">
        <v>1</v>
      </c>
      <c r="AN6" s="16">
        <v>1</v>
      </c>
      <c r="AO6" s="16"/>
      <c r="AP6" s="16">
        <v>1</v>
      </c>
      <c r="AQ6" s="16"/>
      <c r="AR6" s="46">
        <v>1</v>
      </c>
      <c r="AS6" s="176">
        <f t="shared" ref="AS6:AS24" si="1">COUNT(E6:AR6)</f>
        <v>37</v>
      </c>
      <c r="AT6" s="65"/>
      <c r="AU6" s="32">
        <v>50</v>
      </c>
      <c r="AV6" s="66">
        <v>17</v>
      </c>
      <c r="AW6" s="33"/>
      <c r="AX6" s="34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161" t="str">
        <f t="shared" si="0"/>
        <v/>
      </c>
      <c r="CO6" s="34">
        <v>39</v>
      </c>
      <c r="CP6" s="66">
        <v>37</v>
      </c>
      <c r="CQ6" s="3"/>
      <c r="CR6" s="3">
        <f t="shared" ref="CR6:CR8" si="2">IF(CN6="",0,CN6)*3600+CO6*60+CP6</f>
        <v>2377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</row>
    <row r="7" spans="1:199" ht="15" thickBot="1">
      <c r="A7" s="189">
        <v>3</v>
      </c>
      <c r="B7" s="190" t="s">
        <v>87</v>
      </c>
      <c r="C7" s="210" t="s">
        <v>136</v>
      </c>
      <c r="D7" s="141">
        <v>109</v>
      </c>
      <c r="E7" s="155">
        <v>1</v>
      </c>
      <c r="F7" s="155">
        <v>1</v>
      </c>
      <c r="G7" s="155">
        <v>1</v>
      </c>
      <c r="H7" s="155">
        <v>1</v>
      </c>
      <c r="I7" s="155">
        <v>1</v>
      </c>
      <c r="J7" s="155">
        <v>1</v>
      </c>
      <c r="K7" s="155">
        <v>1</v>
      </c>
      <c r="L7" s="155">
        <v>1</v>
      </c>
      <c r="M7" s="155">
        <v>1</v>
      </c>
      <c r="N7" s="155">
        <v>1</v>
      </c>
      <c r="O7" s="155">
        <v>1</v>
      </c>
      <c r="P7" s="155">
        <v>1</v>
      </c>
      <c r="Q7" s="155">
        <v>1</v>
      </c>
      <c r="R7" s="155">
        <v>1</v>
      </c>
      <c r="S7" s="155">
        <v>1</v>
      </c>
      <c r="T7" s="155">
        <v>1</v>
      </c>
      <c r="U7" s="155">
        <v>1</v>
      </c>
      <c r="V7" s="155">
        <v>1</v>
      </c>
      <c r="W7" s="155">
        <v>1</v>
      </c>
      <c r="X7" s="155">
        <v>1</v>
      </c>
      <c r="Y7" s="155">
        <v>1</v>
      </c>
      <c r="Z7" s="155">
        <v>1</v>
      </c>
      <c r="AA7" s="155">
        <v>1</v>
      </c>
      <c r="AB7" s="155">
        <v>1</v>
      </c>
      <c r="AC7" s="155">
        <v>1</v>
      </c>
      <c r="AD7" s="155">
        <v>1</v>
      </c>
      <c r="AE7" s="155">
        <v>1</v>
      </c>
      <c r="AF7" s="155">
        <v>1</v>
      </c>
      <c r="AG7" s="155">
        <v>1</v>
      </c>
      <c r="AH7" s="155">
        <v>1</v>
      </c>
      <c r="AI7" s="155">
        <v>1</v>
      </c>
      <c r="AJ7" s="155">
        <v>1</v>
      </c>
      <c r="AK7" s="155"/>
      <c r="AL7" s="155">
        <v>1</v>
      </c>
      <c r="AM7" s="155">
        <v>1</v>
      </c>
      <c r="AN7" s="155">
        <v>1</v>
      </c>
      <c r="AO7" s="155"/>
      <c r="AP7" s="155"/>
      <c r="AQ7" s="155"/>
      <c r="AR7" s="175">
        <v>1</v>
      </c>
      <c r="AS7" s="177">
        <f t="shared" si="1"/>
        <v>36</v>
      </c>
      <c r="AT7" s="71"/>
      <c r="AU7" s="72">
        <v>51</v>
      </c>
      <c r="AV7" s="73">
        <v>32</v>
      </c>
      <c r="AW7" s="156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63" t="str">
        <f t="shared" si="0"/>
        <v/>
      </c>
      <c r="CO7" s="157">
        <v>41</v>
      </c>
      <c r="CP7" s="73">
        <v>17</v>
      </c>
      <c r="CQ7" s="3"/>
      <c r="CR7" s="3">
        <f t="shared" si="2"/>
        <v>2477</v>
      </c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s="5" customFormat="1">
      <c r="A8" s="39">
        <v>4</v>
      </c>
      <c r="B8" s="40" t="s">
        <v>89</v>
      </c>
      <c r="C8" s="38"/>
      <c r="D8" s="41">
        <v>111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39">
        <v>1</v>
      </c>
      <c r="W8" s="39">
        <v>1</v>
      </c>
      <c r="X8" s="39">
        <v>1</v>
      </c>
      <c r="Y8" s="42">
        <v>1</v>
      </c>
      <c r="Z8" s="42">
        <v>1</v>
      </c>
      <c r="AA8" s="42">
        <v>1</v>
      </c>
      <c r="AB8" s="42">
        <v>1</v>
      </c>
      <c r="AC8" s="42">
        <v>1</v>
      </c>
      <c r="AD8" s="42">
        <v>1</v>
      </c>
      <c r="AE8" s="42">
        <v>1</v>
      </c>
      <c r="AF8" s="39">
        <v>1</v>
      </c>
      <c r="AG8" s="39">
        <v>1</v>
      </c>
      <c r="AH8" s="39">
        <v>1</v>
      </c>
      <c r="AI8" s="39">
        <v>1</v>
      </c>
      <c r="AJ8" s="39"/>
      <c r="AK8" s="39"/>
      <c r="AL8" s="39"/>
      <c r="AM8" s="39"/>
      <c r="AN8" s="39"/>
      <c r="AO8" s="39"/>
      <c r="AP8" s="39"/>
      <c r="AQ8" s="39"/>
      <c r="AR8" s="43">
        <v>1</v>
      </c>
      <c r="AS8" s="100">
        <f t="shared" si="1"/>
        <v>32</v>
      </c>
      <c r="AT8" s="84"/>
      <c r="AU8" s="38">
        <v>50</v>
      </c>
      <c r="AV8" s="83">
        <v>30</v>
      </c>
      <c r="AW8" s="44"/>
      <c r="AX8" s="37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162"/>
      <c r="CN8" s="96" t="str">
        <f t="shared" si="0"/>
        <v/>
      </c>
      <c r="CO8" s="37">
        <v>41</v>
      </c>
      <c r="CP8" s="83">
        <v>35</v>
      </c>
      <c r="CQ8" s="3"/>
      <c r="CR8" s="3">
        <f t="shared" si="2"/>
        <v>2495</v>
      </c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</row>
    <row r="9" spans="1:199">
      <c r="A9" s="53">
        <v>6</v>
      </c>
      <c r="B9" s="4" t="s">
        <v>96</v>
      </c>
      <c r="C9" s="52" t="s">
        <v>129</v>
      </c>
      <c r="D9" s="9">
        <v>121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8">
        <v>1</v>
      </c>
      <c r="W9" s="8">
        <v>1</v>
      </c>
      <c r="X9" s="8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/>
      <c r="AM9" s="8">
        <v>1</v>
      </c>
      <c r="AN9" s="8">
        <v>1</v>
      </c>
      <c r="AO9" s="8"/>
      <c r="AP9" s="8"/>
      <c r="AQ9" s="8"/>
      <c r="AR9" s="12">
        <v>1</v>
      </c>
      <c r="AS9" s="178">
        <f t="shared" si="1"/>
        <v>36</v>
      </c>
      <c r="AT9" s="67"/>
      <c r="AU9" s="19">
        <v>52</v>
      </c>
      <c r="AV9" s="68">
        <v>12</v>
      </c>
      <c r="AW9" s="20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94"/>
      <c r="CN9" s="97" t="str">
        <f t="shared" si="0"/>
        <v/>
      </c>
      <c r="CO9" s="51">
        <v>41</v>
      </c>
      <c r="CP9" s="70">
        <v>57</v>
      </c>
      <c r="CQ9" s="3"/>
      <c r="CR9" s="3">
        <f>IF(CN10="",0,CN10)*3600+CO10*60+CP10</f>
        <v>2527</v>
      </c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" customFormat="1">
      <c r="A10" s="39">
        <v>5</v>
      </c>
      <c r="B10" s="2" t="s">
        <v>93</v>
      </c>
      <c r="C10" s="38" t="s">
        <v>128</v>
      </c>
      <c r="D10" s="29">
        <v>118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16">
        <v>1</v>
      </c>
      <c r="X10" s="16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/>
      <c r="AL10" s="30">
        <v>1</v>
      </c>
      <c r="AM10" s="30">
        <v>1</v>
      </c>
      <c r="AN10" s="30">
        <v>1</v>
      </c>
      <c r="AO10" s="30"/>
      <c r="AP10" s="30"/>
      <c r="AQ10" s="30"/>
      <c r="AR10" s="31">
        <v>1</v>
      </c>
      <c r="AS10" s="176">
        <f t="shared" si="1"/>
        <v>36</v>
      </c>
      <c r="AT10" s="65"/>
      <c r="AU10" s="32">
        <v>52</v>
      </c>
      <c r="AV10" s="66">
        <v>22</v>
      </c>
      <c r="AW10" s="33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95"/>
      <c r="CN10" s="96" t="str">
        <f t="shared" si="0"/>
        <v/>
      </c>
      <c r="CO10" s="37">
        <v>42</v>
      </c>
      <c r="CP10" s="83">
        <v>7</v>
      </c>
      <c r="CQ10" s="3"/>
      <c r="CR10" s="3">
        <f>IF(CN9="",0,CN9)*3600+CO9*60+CP9</f>
        <v>2517</v>
      </c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</row>
    <row r="11" spans="1:199">
      <c r="A11" s="53">
        <v>7</v>
      </c>
      <c r="B11" s="4" t="s">
        <v>90</v>
      </c>
      <c r="C11" s="19" t="s">
        <v>132</v>
      </c>
      <c r="D11" s="9">
        <v>112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8">
        <v>1</v>
      </c>
      <c r="W11" s="8">
        <v>1</v>
      </c>
      <c r="X11" s="8">
        <v>1</v>
      </c>
      <c r="Y11" s="10"/>
      <c r="Z11" s="10"/>
      <c r="AA11" s="10"/>
      <c r="AB11" s="10"/>
      <c r="AC11" s="10">
        <v>1</v>
      </c>
      <c r="AD11" s="10"/>
      <c r="AE11" s="10">
        <v>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2">
        <v>1</v>
      </c>
      <c r="AS11" s="178">
        <f t="shared" si="1"/>
        <v>23</v>
      </c>
      <c r="AT11" s="67"/>
      <c r="AU11" s="19">
        <v>49</v>
      </c>
      <c r="AV11" s="68">
        <v>12</v>
      </c>
      <c r="AW11" s="20"/>
      <c r="AX11" s="2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94"/>
      <c r="CN11" s="97" t="str">
        <f t="shared" si="0"/>
        <v/>
      </c>
      <c r="CO11" s="51">
        <v>43</v>
      </c>
      <c r="CP11" s="70">
        <v>17</v>
      </c>
      <c r="CQ11" s="3"/>
      <c r="CR11" s="3">
        <f>IF(CN11="",0,CN11)*3600+CO11*60+CP11</f>
        <v>2597</v>
      </c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5" customFormat="1">
      <c r="A12" s="39">
        <v>8</v>
      </c>
      <c r="B12" s="2" t="s">
        <v>49</v>
      </c>
      <c r="C12" s="38"/>
      <c r="D12" s="29">
        <v>122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/>
      <c r="V12" s="30">
        <v>1</v>
      </c>
      <c r="W12" s="30">
        <v>1</v>
      </c>
      <c r="X12" s="30">
        <v>1</v>
      </c>
      <c r="Y12" s="30">
        <v>1</v>
      </c>
      <c r="Z12" s="30">
        <v>1</v>
      </c>
      <c r="AA12" s="30">
        <v>1</v>
      </c>
      <c r="AB12" s="30"/>
      <c r="AC12" s="30"/>
      <c r="AD12" s="30"/>
      <c r="AE12" s="30">
        <v>1</v>
      </c>
      <c r="AF12" s="30">
        <v>1</v>
      </c>
      <c r="AG12" s="30">
        <v>1</v>
      </c>
      <c r="AH12" s="30">
        <v>1</v>
      </c>
      <c r="AI12" s="30"/>
      <c r="AJ12" s="30">
        <v>1</v>
      </c>
      <c r="AK12" s="30"/>
      <c r="AL12" s="30"/>
      <c r="AM12" s="30"/>
      <c r="AN12" s="30"/>
      <c r="AO12" s="30"/>
      <c r="AP12" s="30"/>
      <c r="AQ12" s="30"/>
      <c r="AR12" s="31">
        <v>1</v>
      </c>
      <c r="AS12" s="176">
        <f t="shared" si="1"/>
        <v>28</v>
      </c>
      <c r="AT12" s="65"/>
      <c r="AU12" s="32">
        <v>52</v>
      </c>
      <c r="AV12" s="66">
        <v>38</v>
      </c>
      <c r="AW12" s="33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95"/>
      <c r="CN12" s="96" t="str">
        <f t="shared" si="0"/>
        <v/>
      </c>
      <c r="CO12" s="37">
        <v>44</v>
      </c>
      <c r="CP12" s="83">
        <v>58</v>
      </c>
      <c r="CQ12" s="3"/>
      <c r="CR12" s="3">
        <f>IF(CN12="",0,CN12)*3600+CO12*60+CP12</f>
        <v>2698</v>
      </c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</row>
    <row r="13" spans="1:199">
      <c r="A13" s="53">
        <v>9</v>
      </c>
      <c r="B13" s="57" t="s">
        <v>82</v>
      </c>
      <c r="C13" s="19" t="s">
        <v>126</v>
      </c>
      <c r="D13" s="55">
        <v>101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8">
        <v>1</v>
      </c>
      <c r="W13" s="8">
        <v>1</v>
      </c>
      <c r="X13" s="8">
        <v>1</v>
      </c>
      <c r="Y13" s="60">
        <v>1</v>
      </c>
      <c r="Z13" s="60">
        <v>1</v>
      </c>
      <c r="AA13" s="60">
        <v>1</v>
      </c>
      <c r="AB13" s="60">
        <v>1</v>
      </c>
      <c r="AC13" s="60">
        <v>1</v>
      </c>
      <c r="AD13" s="60">
        <v>1</v>
      </c>
      <c r="AE13" s="60">
        <v>1</v>
      </c>
      <c r="AF13" s="53">
        <v>1</v>
      </c>
      <c r="AG13" s="53">
        <v>1</v>
      </c>
      <c r="AH13" s="53">
        <v>1</v>
      </c>
      <c r="AI13" s="53">
        <v>1</v>
      </c>
      <c r="AJ13" s="53">
        <v>1</v>
      </c>
      <c r="AK13" s="53"/>
      <c r="AL13" s="53"/>
      <c r="AM13" s="53">
        <v>1</v>
      </c>
      <c r="AN13" s="53"/>
      <c r="AO13" s="53"/>
      <c r="AP13" s="53"/>
      <c r="AQ13" s="53"/>
      <c r="AR13" s="61">
        <v>1</v>
      </c>
      <c r="AS13" s="178">
        <f t="shared" si="1"/>
        <v>34</v>
      </c>
      <c r="AT13" s="69"/>
      <c r="AU13" s="52">
        <v>55</v>
      </c>
      <c r="AV13" s="70">
        <v>3</v>
      </c>
      <c r="AW13" s="58">
        <f t="shared" ref="AW13" si="3">3600*AT13+AU13*60+AV13</f>
        <v>3303</v>
      </c>
      <c r="AX13" s="51">
        <f t="shared" ref="AX13" si="4">SUM(AZ13:CM13)</f>
        <v>0</v>
      </c>
      <c r="AY13" s="59">
        <f t="shared" ref="AY13" si="5">AW13-AX13</f>
        <v>3303</v>
      </c>
      <c r="AZ13" s="22">
        <f t="shared" ref="AZ13:CM13" si="6">IF(E13,E$29,)</f>
        <v>0</v>
      </c>
      <c r="BA13" s="22">
        <f t="shared" si="6"/>
        <v>0</v>
      </c>
      <c r="BB13" s="22">
        <f t="shared" si="6"/>
        <v>0</v>
      </c>
      <c r="BC13" s="22">
        <f t="shared" si="6"/>
        <v>0</v>
      </c>
      <c r="BD13" s="22">
        <f t="shared" si="6"/>
        <v>0</v>
      </c>
      <c r="BE13" s="22">
        <f t="shared" si="6"/>
        <v>0</v>
      </c>
      <c r="BF13" s="22">
        <f t="shared" si="6"/>
        <v>0</v>
      </c>
      <c r="BG13" s="22">
        <f t="shared" si="6"/>
        <v>0</v>
      </c>
      <c r="BH13" s="22">
        <f t="shared" si="6"/>
        <v>0</v>
      </c>
      <c r="BI13" s="22">
        <f t="shared" si="6"/>
        <v>0</v>
      </c>
      <c r="BJ13" s="22">
        <f t="shared" si="6"/>
        <v>0</v>
      </c>
      <c r="BK13" s="22">
        <f t="shared" si="6"/>
        <v>0</v>
      </c>
      <c r="BL13" s="22">
        <f t="shared" si="6"/>
        <v>0</v>
      </c>
      <c r="BM13" s="22">
        <f t="shared" si="6"/>
        <v>0</v>
      </c>
      <c r="BN13" s="22">
        <f t="shared" si="6"/>
        <v>0</v>
      </c>
      <c r="BO13" s="22">
        <f t="shared" si="6"/>
        <v>0</v>
      </c>
      <c r="BP13" s="22">
        <f t="shared" si="6"/>
        <v>0</v>
      </c>
      <c r="BQ13" s="22">
        <f t="shared" si="6"/>
        <v>0</v>
      </c>
      <c r="BR13" s="22">
        <f t="shared" si="6"/>
        <v>0</v>
      </c>
      <c r="BS13" s="22">
        <f t="shared" si="6"/>
        <v>0</v>
      </c>
      <c r="BT13" s="22">
        <f t="shared" si="6"/>
        <v>0</v>
      </c>
      <c r="BU13" s="22">
        <f t="shared" si="6"/>
        <v>0</v>
      </c>
      <c r="BV13" s="22">
        <f t="shared" si="6"/>
        <v>0</v>
      </c>
      <c r="BW13" s="22">
        <f t="shared" si="6"/>
        <v>0</v>
      </c>
      <c r="BX13" s="22">
        <f t="shared" si="6"/>
        <v>0</v>
      </c>
      <c r="BY13" s="22">
        <f t="shared" si="6"/>
        <v>0</v>
      </c>
      <c r="BZ13" s="22">
        <f t="shared" si="6"/>
        <v>0</v>
      </c>
      <c r="CA13" s="22">
        <f t="shared" si="6"/>
        <v>0</v>
      </c>
      <c r="CB13" s="22">
        <f t="shared" si="6"/>
        <v>0</v>
      </c>
      <c r="CC13" s="22">
        <f t="shared" si="6"/>
        <v>0</v>
      </c>
      <c r="CD13" s="22">
        <f t="shared" si="6"/>
        <v>0</v>
      </c>
      <c r="CE13" s="22">
        <f t="shared" si="6"/>
        <v>0</v>
      </c>
      <c r="CF13" s="22">
        <f t="shared" si="6"/>
        <v>0</v>
      </c>
      <c r="CG13" s="22">
        <f t="shared" si="6"/>
        <v>0</v>
      </c>
      <c r="CH13" s="22">
        <f t="shared" si="6"/>
        <v>0</v>
      </c>
      <c r="CI13" s="22">
        <f t="shared" si="6"/>
        <v>0</v>
      </c>
      <c r="CJ13" s="22">
        <f t="shared" si="6"/>
        <v>0</v>
      </c>
      <c r="CK13" s="22">
        <f t="shared" si="6"/>
        <v>0</v>
      </c>
      <c r="CL13" s="22">
        <f t="shared" si="6"/>
        <v>0</v>
      </c>
      <c r="CM13" s="94">
        <f t="shared" si="6"/>
        <v>0</v>
      </c>
      <c r="CN13" s="97" t="str">
        <f t="shared" si="0"/>
        <v/>
      </c>
      <c r="CO13" s="51">
        <v>45</v>
      </c>
      <c r="CP13" s="70">
        <v>28</v>
      </c>
      <c r="CQ13" s="3"/>
      <c r="CR13" s="3">
        <f>IF(CN13="",0,CN13)*3600+CO13*60+CP13</f>
        <v>2728</v>
      </c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5" customFormat="1">
      <c r="A14" s="39">
        <v>10</v>
      </c>
      <c r="B14" s="2" t="s">
        <v>85</v>
      </c>
      <c r="C14" s="32" t="s">
        <v>133</v>
      </c>
      <c r="D14" s="29">
        <v>107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16">
        <v>1</v>
      </c>
      <c r="W14" s="16">
        <v>1</v>
      </c>
      <c r="X14" s="16">
        <v>1</v>
      </c>
      <c r="Y14" s="30">
        <v>1</v>
      </c>
      <c r="Z14" s="30"/>
      <c r="AA14" s="30">
        <v>1</v>
      </c>
      <c r="AB14" s="30"/>
      <c r="AC14" s="30">
        <v>1</v>
      </c>
      <c r="AD14" s="30">
        <v>1</v>
      </c>
      <c r="AE14" s="30">
        <v>1</v>
      </c>
      <c r="AF14" s="16"/>
      <c r="AG14" s="16">
        <v>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46"/>
      <c r="AS14" s="176">
        <f t="shared" si="1"/>
        <v>26</v>
      </c>
      <c r="AT14" s="65"/>
      <c r="AU14" s="32">
        <v>53</v>
      </c>
      <c r="AV14" s="66">
        <v>48</v>
      </c>
      <c r="AW14" s="33"/>
      <c r="AX14" s="34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95"/>
      <c r="CN14" s="96" t="str">
        <f t="shared" si="0"/>
        <v/>
      </c>
      <c r="CO14" s="37">
        <v>46</v>
      </c>
      <c r="CP14" s="83">
        <v>48</v>
      </c>
      <c r="CQ14" s="3"/>
      <c r="CR14" s="3">
        <f>IF(CN14="",0,CN14)*3600+CO14*60+CP14</f>
        <v>2808</v>
      </c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</row>
    <row r="15" spans="1:199">
      <c r="A15" s="53">
        <v>11</v>
      </c>
      <c r="B15" s="4" t="s">
        <v>105</v>
      </c>
      <c r="C15" s="52"/>
      <c r="D15" s="9">
        <v>115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/>
      <c r="N15" s="10"/>
      <c r="O15" s="10"/>
      <c r="P15" s="10"/>
      <c r="Q15" s="10"/>
      <c r="R15" s="10"/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8"/>
      <c r="AA15" s="8">
        <v>1</v>
      </c>
      <c r="AB15" s="8"/>
      <c r="AC15" s="12">
        <v>1</v>
      </c>
      <c r="AD15" s="8"/>
      <c r="AE15" s="8">
        <v>1</v>
      </c>
      <c r="AF15" s="8">
        <v>1</v>
      </c>
      <c r="AG15" s="8">
        <v>1</v>
      </c>
      <c r="AH15" s="8">
        <v>1</v>
      </c>
      <c r="AI15" s="8"/>
      <c r="AJ15" s="8"/>
      <c r="AK15" s="8"/>
      <c r="AL15" s="8"/>
      <c r="AM15" s="8"/>
      <c r="AN15" s="8"/>
      <c r="AO15" s="8"/>
      <c r="AP15" s="8"/>
      <c r="AQ15" s="8"/>
      <c r="AR15" s="12">
        <v>1</v>
      </c>
      <c r="AS15" s="178">
        <f t="shared" si="1"/>
        <v>22</v>
      </c>
      <c r="AT15" s="67"/>
      <c r="AU15" s="19">
        <v>53</v>
      </c>
      <c r="AV15" s="68">
        <v>25</v>
      </c>
      <c r="AW15" s="20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94"/>
      <c r="CN15" s="97" t="str">
        <f t="shared" si="0"/>
        <v/>
      </c>
      <c r="CO15" s="51">
        <v>47</v>
      </c>
      <c r="CP15" s="70">
        <v>20</v>
      </c>
      <c r="CQ15" s="3"/>
      <c r="CR15" s="3">
        <f t="shared" ref="CR15:CR16" si="7">IF(CN15="",0,CN15)*3600+CO15*60+CP15</f>
        <v>2840</v>
      </c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>
      <c r="A16" s="39">
        <v>12</v>
      </c>
      <c r="B16" s="2" t="s">
        <v>91</v>
      </c>
      <c r="C16" s="32" t="s">
        <v>135</v>
      </c>
      <c r="D16" s="29">
        <v>114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/>
      <c r="V16" s="30">
        <v>1</v>
      </c>
      <c r="W16" s="16">
        <v>1</v>
      </c>
      <c r="X16" s="16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>
        <v>1</v>
      </c>
      <c r="AS16" s="176">
        <f t="shared" si="1"/>
        <v>20</v>
      </c>
      <c r="AT16" s="65"/>
      <c r="AU16" s="32">
        <v>54</v>
      </c>
      <c r="AV16" s="66">
        <v>45</v>
      </c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95"/>
      <c r="CN16" s="96" t="str">
        <f>IF(INT((AT16*3600+AU16*60+AV16-COUNT(E16:N16)*$E$28-COUNT(O16:X16)*$O$28-COUNT(Y16:AH16)*$Y$28-COUNT(AI16:AN16)*$AI$28-COUNT(AO16:AQ16)*$AO$28-IF(AR16=1,$AR$28,0))/3600)=0,"",INT((AT16*3600+AU16*60+AV16-COUNT(E16:N16)*$E$28-COUNT(O16:X16)*$O$28-COUNT(Y16:AH16)*$Y$28-COUNT(AI16:AN16)*$AI$28-COUNT(AO16:AQ16)*$AO$28-IF(AR16=1,$AR$28,0))/3600))</f>
        <v/>
      </c>
      <c r="CO16" s="37">
        <v>49</v>
      </c>
      <c r="CP16" s="83">
        <v>45</v>
      </c>
      <c r="CQ16" s="3"/>
      <c r="CR16" s="3">
        <f t="shared" si="7"/>
        <v>2985</v>
      </c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s="5" customFormat="1">
      <c r="A17" s="53">
        <v>13</v>
      </c>
      <c r="B17" s="4" t="s">
        <v>101</v>
      </c>
      <c r="C17" s="4"/>
      <c r="D17" s="9">
        <v>105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/>
      <c r="V17" s="10"/>
      <c r="W17" s="10"/>
      <c r="X17" s="10">
        <v>1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8"/>
      <c r="AR17" s="12">
        <v>1</v>
      </c>
      <c r="AS17" s="178">
        <f t="shared" si="1"/>
        <v>18</v>
      </c>
      <c r="AT17" s="67"/>
      <c r="AU17" s="19">
        <v>56</v>
      </c>
      <c r="AV17" s="68">
        <v>34</v>
      </c>
      <c r="AW17" s="20"/>
      <c r="AX17" s="21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94"/>
      <c r="CN17" s="97" t="s">
        <v>109</v>
      </c>
      <c r="CO17" s="51">
        <v>52</v>
      </c>
      <c r="CP17" s="70">
        <v>4</v>
      </c>
      <c r="CQ17" s="3"/>
      <c r="CR17" s="3">
        <f t="shared" ref="CR17:CR24" si="8">IF(CN17="",0,CN17)*3600+CO17*60+CP17</f>
        <v>3124</v>
      </c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</row>
    <row r="18" spans="1:199">
      <c r="A18" s="39">
        <v>14</v>
      </c>
      <c r="B18" s="2" t="s">
        <v>84</v>
      </c>
      <c r="C18" s="16" t="s">
        <v>134</v>
      </c>
      <c r="D18" s="29">
        <v>106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16">
        <v>1</v>
      </c>
      <c r="W18" s="16">
        <v>1</v>
      </c>
      <c r="X18" s="16">
        <v>1</v>
      </c>
      <c r="Y18" s="30">
        <v>1</v>
      </c>
      <c r="Z18" s="30">
        <v>1</v>
      </c>
      <c r="AA18" s="30">
        <v>1</v>
      </c>
      <c r="AB18" s="30">
        <v>1</v>
      </c>
      <c r="AC18" s="30">
        <v>1</v>
      </c>
      <c r="AD18" s="30">
        <v>1</v>
      </c>
      <c r="AE18" s="30">
        <v>1</v>
      </c>
      <c r="AF18" s="16">
        <v>1</v>
      </c>
      <c r="AG18" s="16">
        <v>1</v>
      </c>
      <c r="AH18" s="16">
        <v>1</v>
      </c>
      <c r="AI18" s="16">
        <v>1</v>
      </c>
      <c r="AJ18" s="16"/>
      <c r="AK18" s="16"/>
      <c r="AL18" s="16"/>
      <c r="AM18" s="16"/>
      <c r="AN18" s="16"/>
      <c r="AO18" s="16"/>
      <c r="AP18" s="16"/>
      <c r="AQ18" s="16"/>
      <c r="AR18" s="46">
        <v>1</v>
      </c>
      <c r="AS18" s="176">
        <f t="shared" si="1"/>
        <v>32</v>
      </c>
      <c r="AT18" s="65">
        <v>1</v>
      </c>
      <c r="AU18" s="32">
        <v>1</v>
      </c>
      <c r="AV18" s="66">
        <v>36</v>
      </c>
      <c r="AW18" s="33"/>
      <c r="AX18" s="34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95"/>
      <c r="CN18" s="96" t="s">
        <v>109</v>
      </c>
      <c r="CO18" s="37">
        <v>52</v>
      </c>
      <c r="CP18" s="83">
        <v>41</v>
      </c>
      <c r="CQ18" s="3"/>
      <c r="CR18" s="3">
        <f t="shared" si="8"/>
        <v>3161</v>
      </c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s="5" customFormat="1">
      <c r="A19" s="53">
        <v>15</v>
      </c>
      <c r="B19" s="4" t="s">
        <v>95</v>
      </c>
      <c r="C19" s="8" t="s">
        <v>131</v>
      </c>
      <c r="D19" s="9">
        <v>120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/>
      <c r="T19" s="10">
        <v>1</v>
      </c>
      <c r="U19" s="10"/>
      <c r="V19" s="8"/>
      <c r="W19" s="8">
        <v>1</v>
      </c>
      <c r="X19" s="8">
        <v>1</v>
      </c>
      <c r="Y19" s="10"/>
      <c r="Z19" s="10"/>
      <c r="AA19" s="10"/>
      <c r="AB19" s="10"/>
      <c r="AC19" s="10"/>
      <c r="AD19" s="10"/>
      <c r="AE19" s="10">
        <v>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2">
        <v>1</v>
      </c>
      <c r="AS19" s="178">
        <f t="shared" si="1"/>
        <v>19</v>
      </c>
      <c r="AT19" s="67"/>
      <c r="AU19" s="19">
        <v>58</v>
      </c>
      <c r="AV19" s="68">
        <v>39</v>
      </c>
      <c r="AW19" s="20"/>
      <c r="AX19" s="21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94"/>
      <c r="CN19" s="97" t="s">
        <v>109</v>
      </c>
      <c r="CO19" s="51">
        <v>53</v>
      </c>
      <c r="CP19" s="70">
        <v>49</v>
      </c>
      <c r="CQ19" s="3"/>
      <c r="CR19" s="3">
        <f t="shared" si="8"/>
        <v>3229</v>
      </c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</row>
    <row r="20" spans="1:199">
      <c r="A20" s="39">
        <v>16</v>
      </c>
      <c r="B20" s="2" t="s">
        <v>106</v>
      </c>
      <c r="C20" s="16" t="s">
        <v>124</v>
      </c>
      <c r="D20" s="29">
        <v>113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/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>
        <v>1</v>
      </c>
      <c r="Z20" s="30"/>
      <c r="AA20" s="30"/>
      <c r="AB20" s="30"/>
      <c r="AC20" s="30">
        <v>1</v>
      </c>
      <c r="AD20" s="30"/>
      <c r="AE20" s="30">
        <v>1</v>
      </c>
      <c r="AF20" s="30">
        <v>1</v>
      </c>
      <c r="AG20" s="30">
        <v>1</v>
      </c>
      <c r="AH20" s="30"/>
      <c r="AI20" s="30">
        <v>1</v>
      </c>
      <c r="AJ20" s="30">
        <v>1</v>
      </c>
      <c r="AK20" s="30"/>
      <c r="AL20" s="16"/>
      <c r="AM20" s="16"/>
      <c r="AN20" s="16"/>
      <c r="AO20" s="16"/>
      <c r="AP20" s="16"/>
      <c r="AQ20" s="16"/>
      <c r="AR20" s="46">
        <v>1</v>
      </c>
      <c r="AS20" s="176">
        <f t="shared" si="1"/>
        <v>27</v>
      </c>
      <c r="AT20" s="65">
        <v>1</v>
      </c>
      <c r="AU20" s="32">
        <v>1</v>
      </c>
      <c r="AV20" s="66">
        <v>57</v>
      </c>
      <c r="AW20" s="33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95"/>
      <c r="CN20" s="96" t="s">
        <v>109</v>
      </c>
      <c r="CO20" s="37">
        <v>54</v>
      </c>
      <c r="CP20" s="83">
        <v>37</v>
      </c>
      <c r="CQ20" s="3"/>
      <c r="CR20" s="3">
        <f t="shared" si="8"/>
        <v>3277</v>
      </c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s="5" customFormat="1">
      <c r="A21" s="53">
        <v>17</v>
      </c>
      <c r="B21" s="4" t="s">
        <v>97</v>
      </c>
      <c r="C21" s="8" t="s">
        <v>122</v>
      </c>
      <c r="D21" s="9">
        <v>116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8">
        <v>1</v>
      </c>
      <c r="AA21" s="8">
        <v>1</v>
      </c>
      <c r="AB21" s="8">
        <v>1</v>
      </c>
      <c r="AC21" s="10">
        <v>1</v>
      </c>
      <c r="AD21" s="10">
        <v>1</v>
      </c>
      <c r="AE21" s="10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/>
      <c r="AP21" s="8">
        <v>1</v>
      </c>
      <c r="AQ21" s="8">
        <v>1</v>
      </c>
      <c r="AR21" s="12">
        <v>1</v>
      </c>
      <c r="AS21" s="178">
        <f t="shared" si="1"/>
        <v>39</v>
      </c>
      <c r="AT21" s="67">
        <v>1</v>
      </c>
      <c r="AU21" s="19">
        <v>8</v>
      </c>
      <c r="AV21" s="68">
        <v>42</v>
      </c>
      <c r="AW21" s="20"/>
      <c r="AX21" s="21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94"/>
      <c r="CN21" s="97" t="s">
        <v>109</v>
      </c>
      <c r="CO21" s="51">
        <v>57</v>
      </c>
      <c r="CP21" s="70">
        <v>17</v>
      </c>
      <c r="CQ21" s="3"/>
      <c r="CR21" s="3">
        <f t="shared" si="8"/>
        <v>3437</v>
      </c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</row>
    <row r="22" spans="1:199">
      <c r="A22" s="39">
        <v>18</v>
      </c>
      <c r="B22" s="2" t="s">
        <v>92</v>
      </c>
      <c r="C22" s="2"/>
      <c r="D22" s="29">
        <v>117</v>
      </c>
      <c r="E22" s="30">
        <v>1</v>
      </c>
      <c r="F22" s="30">
        <v>1</v>
      </c>
      <c r="G22" s="30"/>
      <c r="H22" s="30"/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/>
      <c r="T22" s="30">
        <v>1</v>
      </c>
      <c r="U22" s="30"/>
      <c r="V22" s="16"/>
      <c r="W22" s="16"/>
      <c r="X22" s="16">
        <v>1</v>
      </c>
      <c r="Y22" s="30"/>
      <c r="Z22" s="30"/>
      <c r="AA22" s="30"/>
      <c r="AB22" s="30"/>
      <c r="AC22" s="30"/>
      <c r="AD22" s="30"/>
      <c r="AE22" s="30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46">
        <v>1</v>
      </c>
      <c r="AS22" s="176">
        <f t="shared" si="1"/>
        <v>9</v>
      </c>
      <c r="AT22" s="65">
        <v>1</v>
      </c>
      <c r="AU22" s="32">
        <v>1</v>
      </c>
      <c r="AV22" s="66">
        <v>7</v>
      </c>
      <c r="AW22" s="33"/>
      <c r="AX22" s="34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95"/>
      <c r="CN22" s="96" t="s">
        <v>109</v>
      </c>
      <c r="CO22" s="37">
        <v>58</v>
      </c>
      <c r="CP22" s="83">
        <v>52</v>
      </c>
      <c r="CQ22" s="3"/>
      <c r="CR22" s="3">
        <f t="shared" si="8"/>
        <v>3532</v>
      </c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s="5" customFormat="1">
      <c r="A23" s="53">
        <v>19</v>
      </c>
      <c r="B23" s="4" t="s">
        <v>88</v>
      </c>
      <c r="C23" s="4"/>
      <c r="D23" s="9">
        <v>110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/>
      <c r="V23" s="10"/>
      <c r="W23" s="10">
        <v>1</v>
      </c>
      <c r="X23" s="10">
        <v>1</v>
      </c>
      <c r="Y23" s="10"/>
      <c r="Z23" s="10"/>
      <c r="AA23" s="10"/>
      <c r="AB23" s="10"/>
      <c r="AC23" s="10">
        <v>1</v>
      </c>
      <c r="AD23" s="10"/>
      <c r="AE23" s="10">
        <v>1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>
        <v>1</v>
      </c>
      <c r="AS23" s="178">
        <f t="shared" si="1"/>
        <v>21</v>
      </c>
      <c r="AT23" s="67">
        <v>1</v>
      </c>
      <c r="AU23" s="19">
        <v>6</v>
      </c>
      <c r="AV23" s="68">
        <v>6</v>
      </c>
      <c r="AW23" s="20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94"/>
      <c r="CN23" s="97">
        <v>1</v>
      </c>
      <c r="CO23" s="51">
        <v>0</v>
      </c>
      <c r="CP23" s="70">
        <v>41</v>
      </c>
      <c r="CQ23" s="3"/>
      <c r="CR23" s="3">
        <f t="shared" si="8"/>
        <v>3641</v>
      </c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</row>
    <row r="24" spans="1:199" ht="15" thickBot="1">
      <c r="A24" s="39">
        <v>20</v>
      </c>
      <c r="B24" s="2" t="s">
        <v>116</v>
      </c>
      <c r="C24" s="2"/>
      <c r="D24" s="29">
        <v>123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16"/>
      <c r="W24" s="16">
        <v>1</v>
      </c>
      <c r="X24" s="16">
        <v>1</v>
      </c>
      <c r="Y24" s="30"/>
      <c r="Z24" s="30">
        <v>1</v>
      </c>
      <c r="AA24" s="30"/>
      <c r="AB24" s="30"/>
      <c r="AC24" s="30">
        <v>1</v>
      </c>
      <c r="AD24" s="30"/>
      <c r="AE24" s="30">
        <v>1</v>
      </c>
      <c r="AF24" s="16"/>
      <c r="AG24" s="16">
        <v>1</v>
      </c>
      <c r="AH24" s="16">
        <v>1</v>
      </c>
      <c r="AI24" s="16"/>
      <c r="AJ24" s="16">
        <v>1</v>
      </c>
      <c r="AK24" s="16"/>
      <c r="AL24" s="16"/>
      <c r="AM24" s="16"/>
      <c r="AN24" s="16"/>
      <c r="AO24" s="16"/>
      <c r="AP24" s="16"/>
      <c r="AQ24" s="16"/>
      <c r="AR24" s="46">
        <v>1</v>
      </c>
      <c r="AS24" s="179">
        <f t="shared" si="1"/>
        <v>26</v>
      </c>
      <c r="AT24" s="85">
        <v>1</v>
      </c>
      <c r="AU24" s="86">
        <v>14</v>
      </c>
      <c r="AV24" s="93">
        <v>17</v>
      </c>
      <c r="AW24" s="33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95"/>
      <c r="CN24" s="98">
        <v>1</v>
      </c>
      <c r="CO24" s="91">
        <v>7</v>
      </c>
      <c r="CP24" s="92">
        <v>17</v>
      </c>
      <c r="CQ24" s="3"/>
      <c r="CR24" s="3">
        <f t="shared" si="8"/>
        <v>4037</v>
      </c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>
      <c r="B25" s="2" t="s">
        <v>57</v>
      </c>
      <c r="C25" s="3"/>
      <c r="D25" s="17"/>
      <c r="E25" s="235">
        <v>15</v>
      </c>
      <c r="F25" s="236"/>
      <c r="G25" s="236"/>
      <c r="H25" s="236"/>
      <c r="I25" s="236"/>
      <c r="J25" s="236"/>
      <c r="K25" s="236"/>
      <c r="L25" s="236"/>
      <c r="M25" s="236"/>
      <c r="N25" s="237"/>
      <c r="O25" s="238">
        <v>15</v>
      </c>
      <c r="P25" s="239"/>
      <c r="Q25" s="239"/>
      <c r="R25" s="239"/>
      <c r="S25" s="239"/>
      <c r="T25" s="239"/>
      <c r="U25" s="239"/>
      <c r="V25" s="239"/>
      <c r="W25" s="239"/>
      <c r="X25" s="240"/>
      <c r="Y25" s="244">
        <v>20</v>
      </c>
      <c r="Z25" s="245"/>
      <c r="AA25" s="245"/>
      <c r="AB25" s="245"/>
      <c r="AC25" s="245"/>
      <c r="AD25" s="245"/>
      <c r="AE25" s="245"/>
      <c r="AF25" s="245"/>
      <c r="AG25" s="245"/>
      <c r="AH25" s="246"/>
      <c r="AI25" s="247">
        <v>20</v>
      </c>
      <c r="AJ25" s="248"/>
      <c r="AK25" s="248"/>
      <c r="AL25" s="248"/>
      <c r="AM25" s="248"/>
      <c r="AN25" s="249"/>
      <c r="AO25" s="241">
        <v>25</v>
      </c>
      <c r="AP25" s="242"/>
      <c r="AQ25" s="243"/>
      <c r="AR25" s="28">
        <v>15</v>
      </c>
      <c r="AS25" s="7"/>
      <c r="AT25" s="7"/>
      <c r="AU25" s="7"/>
      <c r="AV25" s="7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>
      <c r="AS26" s="7"/>
    </row>
    <row r="27" spans="1:199">
      <c r="AS27" s="7"/>
    </row>
    <row r="28" spans="1:199">
      <c r="AS28" s="7"/>
    </row>
    <row r="29" spans="1:199">
      <c r="AS29" s="7"/>
    </row>
    <row r="30" spans="1:199">
      <c r="AS30" s="7"/>
    </row>
    <row r="31" spans="1:199">
      <c r="AS31" s="7"/>
    </row>
    <row r="32" spans="1:199">
      <c r="AS32" s="7"/>
    </row>
    <row r="33" spans="45:45">
      <c r="AS33" s="7"/>
    </row>
    <row r="34" spans="45:45">
      <c r="AS34" s="7"/>
    </row>
    <row r="35" spans="45:45">
      <c r="AS35" s="7"/>
    </row>
    <row r="36" spans="45:45">
      <c r="AS36" s="7"/>
    </row>
    <row r="37" spans="45:45">
      <c r="AS37" s="7"/>
    </row>
  </sheetData>
  <mergeCells count="53">
    <mergeCell ref="AS3:AS4"/>
    <mergeCell ref="E25:N25"/>
    <mergeCell ref="O25:X25"/>
    <mergeCell ref="Y25:AH25"/>
    <mergeCell ref="AI25:AN25"/>
    <mergeCell ref="AO25:AQ25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1:CF2"/>
    <mergeCell ref="AT3:AV3"/>
    <mergeCell ref="CN3:CP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R3:AR4"/>
    <mergeCell ref="AM3:AM4"/>
    <mergeCell ref="AN3:AN4"/>
    <mergeCell ref="AO3:AO4"/>
    <mergeCell ref="AP3:AP4"/>
    <mergeCell ref="AQ3:AQ4"/>
    <mergeCell ref="C3:C4"/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</mergeCells>
  <pageMargins left="0.23" right="0.28999999999999998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37"/>
  <sheetViews>
    <sheetView zoomScale="80" zoomScaleNormal="80" workbookViewId="0">
      <selection activeCell="C7" sqref="C7"/>
    </sheetView>
  </sheetViews>
  <sheetFormatPr defaultColWidth="9.109375" defaultRowHeight="14.4"/>
  <cols>
    <col min="1" max="1" width="7" style="1" customWidth="1"/>
    <col min="2" max="3" width="22" style="1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16384" width="9.109375" style="1"/>
  </cols>
  <sheetData>
    <row r="1" spans="1:199" customFormat="1" ht="33.75" customHeight="1">
      <c r="A1" s="224" t="s">
        <v>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17">
        <v>39</v>
      </c>
      <c r="AR3" s="219">
        <v>40</v>
      </c>
      <c r="AS3" s="233" t="s">
        <v>117</v>
      </c>
      <c r="AT3" s="225" t="s">
        <v>6</v>
      </c>
      <c r="AU3" s="226"/>
      <c r="AV3" s="227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2"/>
      <c r="B4" s="222"/>
      <c r="C4" s="223"/>
      <c r="D4" s="222"/>
      <c r="E4" s="232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20"/>
      <c r="AS4" s="255"/>
      <c r="AT4" s="109" t="s">
        <v>2</v>
      </c>
      <c r="AU4" s="109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109" t="s">
        <v>3</v>
      </c>
      <c r="CP4" s="109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s="6" customFormat="1">
      <c r="A5" s="191">
        <v>1</v>
      </c>
      <c r="B5" s="192" t="s">
        <v>86</v>
      </c>
      <c r="C5" s="211" t="s">
        <v>127</v>
      </c>
      <c r="D5" s="164">
        <v>108</v>
      </c>
      <c r="E5" s="165">
        <v>1</v>
      </c>
      <c r="F5" s="165">
        <v>1</v>
      </c>
      <c r="G5" s="165">
        <v>1</v>
      </c>
      <c r="H5" s="165">
        <v>1</v>
      </c>
      <c r="I5" s="165">
        <v>1</v>
      </c>
      <c r="J5" s="165">
        <v>1</v>
      </c>
      <c r="K5" s="165">
        <v>1</v>
      </c>
      <c r="L5" s="165">
        <v>1</v>
      </c>
      <c r="M5" s="165">
        <v>1</v>
      </c>
      <c r="N5" s="165">
        <v>1</v>
      </c>
      <c r="O5" s="165">
        <v>1</v>
      </c>
      <c r="P5" s="165">
        <v>1</v>
      </c>
      <c r="Q5" s="165">
        <v>1</v>
      </c>
      <c r="R5" s="165">
        <v>1</v>
      </c>
      <c r="S5" s="165">
        <v>1</v>
      </c>
      <c r="T5" s="165">
        <v>1</v>
      </c>
      <c r="U5" s="165">
        <v>1</v>
      </c>
      <c r="V5" s="165">
        <v>1</v>
      </c>
      <c r="W5" s="165">
        <v>1</v>
      </c>
      <c r="X5" s="165">
        <v>1</v>
      </c>
      <c r="Y5" s="165"/>
      <c r="Z5" s="165"/>
      <c r="AA5" s="165"/>
      <c r="AB5" s="165"/>
      <c r="AC5" s="165">
        <v>1</v>
      </c>
      <c r="AD5" s="165">
        <v>1</v>
      </c>
      <c r="AE5" s="165"/>
      <c r="AF5" s="165">
        <v>1</v>
      </c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97">
        <v>1</v>
      </c>
      <c r="AS5" s="200">
        <f>COUNT(E5:AR5)</f>
        <v>24</v>
      </c>
      <c r="AT5" s="24"/>
      <c r="AU5" s="25">
        <v>57</v>
      </c>
      <c r="AV5" s="25">
        <v>46</v>
      </c>
      <c r="AW5" s="166"/>
      <c r="AX5" s="103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7" t="str">
        <f>IF(INT((AT5*3600+AU5*60+AV5-COUNT(E5:N5)*$E$9-COUNT(O5:X5)*$O$9-COUNT(Y5:AH5)*$Y$9-COUNT(AI5:AN5)*$AI$9-COUNT(AO5:AQ5)*$AO$9-IF(AR5=1,$AR$9,0))/3600)=0,"",INT((AT5*3600+AU5*60+AV5-COUNT(E5:N5)*$E$9-COUNT(O5:X5)*$O$9-COUNT(Y5:AH5)*$Y$9-COUNT(AI5:AN5)*$AI$9-COUNT(AO5:AQ5)*$AO$9-IF(AR5=1,$AR$9,0))/3600))</f>
        <v/>
      </c>
      <c r="CO5" s="103">
        <f>INT(((AT5*3600+AU5*60+AV5-COUNT(E5:N5)*$E$9-COUNT(O5:X5)*$O$9-COUNT(Y5:AH5)*$Y$9-COUNT(AI5:AN5)*$AI$9-COUNT(AO5:AQ5)*$AO$9-IF(AR5=1,$AR$9,0))-3600*IF(CN5="",0,CN5))/60)</f>
        <v>51</v>
      </c>
      <c r="CP5" s="26">
        <f>INT((AT5*3600+AU5*60+AV5-COUNT(E5:N5)*$E$9-COUNT(O5:X5)*$O$9-COUNT(Y5:AH5)*$Y$9-COUNT(AI5:AN5)*$AI$9-COUNT(AO5:AQ5)*$AO$9-IF(AR5=1,$AR$9,0))-3600*IF(CN5="",0,CN5)-CO5*60)</f>
        <v>31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s="5" customFormat="1">
      <c r="A6" s="193">
        <v>2</v>
      </c>
      <c r="B6" s="194" t="s">
        <v>99</v>
      </c>
      <c r="C6" s="52" t="s">
        <v>128</v>
      </c>
      <c r="D6" s="9">
        <v>125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/>
      <c r="AA6" s="8">
        <v>1</v>
      </c>
      <c r="AB6" s="8"/>
      <c r="AC6" s="8">
        <v>1</v>
      </c>
      <c r="AD6" s="8">
        <v>1</v>
      </c>
      <c r="AE6" s="8">
        <v>1</v>
      </c>
      <c r="AF6" s="8"/>
      <c r="AG6" s="8">
        <v>1</v>
      </c>
      <c r="AH6" s="8">
        <v>1</v>
      </c>
      <c r="AI6" s="8">
        <v>1</v>
      </c>
      <c r="AJ6" s="8"/>
      <c r="AK6" s="8"/>
      <c r="AL6" s="8"/>
      <c r="AM6" s="8"/>
      <c r="AN6" s="8"/>
      <c r="AO6" s="8"/>
      <c r="AP6" s="8"/>
      <c r="AQ6" s="8"/>
      <c r="AR6" s="12">
        <v>1</v>
      </c>
      <c r="AS6" s="178">
        <f t="shared" ref="AS6:AS7" si="0">COUNT(E6:AR6)</f>
        <v>29</v>
      </c>
      <c r="AT6" s="173">
        <v>1</v>
      </c>
      <c r="AU6" s="19">
        <v>11</v>
      </c>
      <c r="AV6" s="19">
        <v>0</v>
      </c>
      <c r="AW6" s="22"/>
      <c r="AX6" s="21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160">
        <v>1</v>
      </c>
      <c r="CO6" s="21">
        <v>3</v>
      </c>
      <c r="CP6" s="68">
        <v>5</v>
      </c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s="6" customFormat="1" ht="15" thickBot="1">
      <c r="A7" s="195">
        <v>3</v>
      </c>
      <c r="B7" s="196" t="s">
        <v>100</v>
      </c>
      <c r="C7" s="86" t="s">
        <v>130</v>
      </c>
      <c r="D7" s="168">
        <v>126</v>
      </c>
      <c r="E7" s="169">
        <v>1</v>
      </c>
      <c r="F7" s="169">
        <v>1</v>
      </c>
      <c r="G7" s="169">
        <v>1</v>
      </c>
      <c r="H7" s="169">
        <v>1</v>
      </c>
      <c r="I7" s="169">
        <v>1</v>
      </c>
      <c r="J7" s="169">
        <v>1</v>
      </c>
      <c r="K7" s="169">
        <v>1</v>
      </c>
      <c r="L7" s="169">
        <v>1</v>
      </c>
      <c r="M7" s="169">
        <v>1</v>
      </c>
      <c r="N7" s="169">
        <v>1</v>
      </c>
      <c r="O7" s="169">
        <v>1</v>
      </c>
      <c r="P7" s="169">
        <v>1</v>
      </c>
      <c r="Q7" s="169">
        <v>1</v>
      </c>
      <c r="R7" s="169">
        <v>1</v>
      </c>
      <c r="S7" s="169">
        <v>1</v>
      </c>
      <c r="T7" s="169">
        <v>1</v>
      </c>
      <c r="U7" s="169">
        <v>1</v>
      </c>
      <c r="V7" s="169">
        <v>1</v>
      </c>
      <c r="W7" s="169">
        <v>1</v>
      </c>
      <c r="X7" s="169">
        <v>1</v>
      </c>
      <c r="Y7" s="169"/>
      <c r="Z7" s="169"/>
      <c r="AA7" s="169"/>
      <c r="AB7" s="169"/>
      <c r="AC7" s="169">
        <v>1</v>
      </c>
      <c r="AD7" s="169"/>
      <c r="AE7" s="169">
        <v>1</v>
      </c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98">
        <v>1</v>
      </c>
      <c r="AS7" s="176">
        <f t="shared" si="0"/>
        <v>23</v>
      </c>
      <c r="AT7" s="199">
        <v>1</v>
      </c>
      <c r="AU7" s="101">
        <v>10</v>
      </c>
      <c r="AV7" s="101">
        <v>30</v>
      </c>
      <c r="AW7" s="170"/>
      <c r="AX7" s="104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1">
        <v>1</v>
      </c>
      <c r="CO7" s="104">
        <v>4</v>
      </c>
      <c r="CP7" s="102">
        <v>35</v>
      </c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s="5" customFormat="1" ht="15" thickBot="1">
      <c r="A8" s="53">
        <v>4</v>
      </c>
      <c r="B8" s="57" t="s">
        <v>94</v>
      </c>
      <c r="C8" s="57"/>
      <c r="D8" s="55">
        <v>119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53"/>
      <c r="W8" s="53"/>
      <c r="X8" s="53"/>
      <c r="Y8" s="60"/>
      <c r="Z8" s="60"/>
      <c r="AA8" s="60"/>
      <c r="AB8" s="60"/>
      <c r="AC8" s="60"/>
      <c r="AD8" s="60"/>
      <c r="AE8" s="60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61"/>
      <c r="AS8" s="179"/>
      <c r="AT8" s="256" t="s">
        <v>110</v>
      </c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8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>
      <c r="B9" s="2" t="s">
        <v>57</v>
      </c>
      <c r="C9" s="3"/>
      <c r="D9" s="17"/>
      <c r="E9" s="235">
        <v>15</v>
      </c>
      <c r="F9" s="236"/>
      <c r="G9" s="236"/>
      <c r="H9" s="236"/>
      <c r="I9" s="236"/>
      <c r="J9" s="236"/>
      <c r="K9" s="236"/>
      <c r="L9" s="236"/>
      <c r="M9" s="236"/>
      <c r="N9" s="237"/>
      <c r="O9" s="238">
        <v>15</v>
      </c>
      <c r="P9" s="239"/>
      <c r="Q9" s="239"/>
      <c r="R9" s="239"/>
      <c r="S9" s="239"/>
      <c r="T9" s="239"/>
      <c r="U9" s="239"/>
      <c r="V9" s="239"/>
      <c r="W9" s="239"/>
      <c r="X9" s="240"/>
      <c r="Y9" s="244">
        <v>20</v>
      </c>
      <c r="Z9" s="245"/>
      <c r="AA9" s="245"/>
      <c r="AB9" s="245"/>
      <c r="AC9" s="245"/>
      <c r="AD9" s="245"/>
      <c r="AE9" s="245"/>
      <c r="AF9" s="245"/>
      <c r="AG9" s="245"/>
      <c r="AH9" s="246"/>
      <c r="AI9" s="247">
        <v>20</v>
      </c>
      <c r="AJ9" s="248"/>
      <c r="AK9" s="248"/>
      <c r="AL9" s="248"/>
      <c r="AM9" s="248"/>
      <c r="AN9" s="249"/>
      <c r="AO9" s="241">
        <v>25</v>
      </c>
      <c r="AP9" s="242"/>
      <c r="AQ9" s="243"/>
      <c r="AR9" s="28">
        <v>15</v>
      </c>
      <c r="AS9" s="7"/>
      <c r="AT9" s="7"/>
      <c r="AU9" s="7"/>
      <c r="AV9" s="7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>
      <c r="AS10" s="7"/>
    </row>
    <row r="11" spans="1:199">
      <c r="AS11" s="7"/>
    </row>
    <row r="12" spans="1:199">
      <c r="AS12" s="7"/>
    </row>
    <row r="13" spans="1:199">
      <c r="AS13" s="7"/>
    </row>
    <row r="14" spans="1:199">
      <c r="AS14" s="7"/>
    </row>
    <row r="15" spans="1:199">
      <c r="AS15" s="7"/>
    </row>
    <row r="16" spans="1:199">
      <c r="AS16" s="7"/>
    </row>
    <row r="17" spans="45:45">
      <c r="AS17" s="7"/>
    </row>
    <row r="18" spans="45:45">
      <c r="AS18" s="7"/>
    </row>
    <row r="19" spans="45:45">
      <c r="AS19" s="7"/>
    </row>
    <row r="20" spans="45:45">
      <c r="AS20" s="7"/>
    </row>
    <row r="21" spans="45:45">
      <c r="AS21" s="7"/>
    </row>
    <row r="22" spans="45:45">
      <c r="AS22" s="7"/>
    </row>
    <row r="23" spans="45:45">
      <c r="AS23" s="7"/>
    </row>
    <row r="24" spans="45:45">
      <c r="AS24" s="7"/>
    </row>
    <row r="25" spans="45:45">
      <c r="AS25" s="7"/>
    </row>
    <row r="26" spans="45:45">
      <c r="AS26" s="7"/>
    </row>
    <row r="27" spans="45:45">
      <c r="AS27" s="7"/>
    </row>
    <row r="28" spans="45:45">
      <c r="AS28" s="7"/>
    </row>
    <row r="29" spans="45:45">
      <c r="AS29" s="7"/>
    </row>
    <row r="30" spans="45:45">
      <c r="AS30" s="7"/>
    </row>
    <row r="31" spans="45:45">
      <c r="AS31" s="7"/>
    </row>
    <row r="32" spans="45:45">
      <c r="AS32" s="7"/>
    </row>
    <row r="33" spans="45:45">
      <c r="AS33" s="7"/>
    </row>
    <row r="34" spans="45:45">
      <c r="AS34" s="7"/>
    </row>
    <row r="35" spans="45:45">
      <c r="AS35" s="7"/>
    </row>
    <row r="36" spans="45:45">
      <c r="AS36" s="7"/>
    </row>
    <row r="37" spans="45:45">
      <c r="AS37" s="7"/>
    </row>
  </sheetData>
  <sortState ref="B5:CQ17">
    <sortCondition ref="AY5:AY17"/>
  </sortState>
  <mergeCells count="54">
    <mergeCell ref="AS3:AS4"/>
    <mergeCell ref="AT8:CP8"/>
    <mergeCell ref="E9:N9"/>
    <mergeCell ref="O9:X9"/>
    <mergeCell ref="Y9:AH9"/>
    <mergeCell ref="AI9:AN9"/>
    <mergeCell ref="AO9:AQ9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1:CF2"/>
    <mergeCell ref="AT3:AV3"/>
    <mergeCell ref="CN3:CP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G3:AG4"/>
    <mergeCell ref="X3:X4"/>
    <mergeCell ref="Y3:Y4"/>
    <mergeCell ref="Z3:Z4"/>
    <mergeCell ref="AA3:AA4"/>
    <mergeCell ref="AB3:AB4"/>
    <mergeCell ref="C3:C4"/>
    <mergeCell ref="AR3:AR4"/>
    <mergeCell ref="AM3:AM4"/>
    <mergeCell ref="AN3:AN4"/>
    <mergeCell ref="AO3:AO4"/>
    <mergeCell ref="AP3:AP4"/>
    <mergeCell ref="AQ3:AQ4"/>
    <mergeCell ref="AH3:AH4"/>
    <mergeCell ref="AI3:AI4"/>
    <mergeCell ref="AJ3:AJ4"/>
    <mergeCell ref="AK3:AK4"/>
    <mergeCell ref="AL3:AL4"/>
    <mergeCell ref="AC3:AC4"/>
    <mergeCell ref="AD3:AD4"/>
    <mergeCell ref="AE3:AE4"/>
    <mergeCell ref="AF3:AF4"/>
  </mergeCells>
  <pageMargins left="0.23" right="0.28999999999999998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Q39"/>
  <sheetViews>
    <sheetView zoomScale="80" zoomScaleNormal="80" workbookViewId="0">
      <selection activeCell="CU15" sqref="CU15"/>
    </sheetView>
  </sheetViews>
  <sheetFormatPr defaultColWidth="9.109375" defaultRowHeight="14.4"/>
  <cols>
    <col min="1" max="1" width="7" style="1" customWidth="1"/>
    <col min="2" max="3" width="22" style="1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16384" width="9.109375" style="1"/>
  </cols>
  <sheetData>
    <row r="1" spans="1:199" customFormat="1" ht="33.75" customHeight="1">
      <c r="A1" s="224" t="s">
        <v>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17">
        <v>39</v>
      </c>
      <c r="AR3" s="219">
        <v>40</v>
      </c>
      <c r="AS3" s="233" t="s">
        <v>117</v>
      </c>
      <c r="AT3" s="225" t="s">
        <v>6</v>
      </c>
      <c r="AU3" s="226"/>
      <c r="AV3" s="227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2"/>
      <c r="B4" s="222"/>
      <c r="C4" s="223"/>
      <c r="D4" s="222"/>
      <c r="E4" s="232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20"/>
      <c r="AS4" s="234"/>
      <c r="AT4" s="109" t="s">
        <v>2</v>
      </c>
      <c r="AU4" s="109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109" t="s">
        <v>3</v>
      </c>
      <c r="CP4" s="109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s="6" customFormat="1">
      <c r="A5" s="185">
        <v>1</v>
      </c>
      <c r="B5" s="186" t="s">
        <v>73</v>
      </c>
      <c r="C5" s="204" t="s">
        <v>137</v>
      </c>
      <c r="D5" s="136">
        <v>22</v>
      </c>
      <c r="E5" s="152">
        <v>1</v>
      </c>
      <c r="F5" s="152">
        <v>1</v>
      </c>
      <c r="G5" s="152">
        <v>1</v>
      </c>
      <c r="H5" s="152">
        <v>1</v>
      </c>
      <c r="I5" s="152">
        <v>1</v>
      </c>
      <c r="J5" s="152">
        <v>1</v>
      </c>
      <c r="K5" s="152">
        <v>1</v>
      </c>
      <c r="L5" s="152">
        <v>1</v>
      </c>
      <c r="M5" s="152">
        <v>1</v>
      </c>
      <c r="N5" s="152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52">
        <v>1</v>
      </c>
      <c r="U5" s="152">
        <v>1</v>
      </c>
      <c r="V5" s="152">
        <v>1</v>
      </c>
      <c r="W5" s="152">
        <v>1</v>
      </c>
      <c r="X5" s="152">
        <v>1</v>
      </c>
      <c r="Y5" s="152">
        <v>1</v>
      </c>
      <c r="Z5" s="152">
        <v>1</v>
      </c>
      <c r="AA5" s="152">
        <v>1</v>
      </c>
      <c r="AB5" s="152">
        <v>1</v>
      </c>
      <c r="AC5" s="152">
        <v>1</v>
      </c>
      <c r="AD5" s="152">
        <v>1</v>
      </c>
      <c r="AE5" s="152">
        <v>1</v>
      </c>
      <c r="AF5" s="152">
        <v>1</v>
      </c>
      <c r="AG5" s="152">
        <v>1</v>
      </c>
      <c r="AH5" s="152">
        <v>1</v>
      </c>
      <c r="AI5" s="152">
        <v>1</v>
      </c>
      <c r="AJ5" s="152">
        <v>1</v>
      </c>
      <c r="AK5" s="152">
        <v>1</v>
      </c>
      <c r="AL5" s="152">
        <v>1</v>
      </c>
      <c r="AM5" s="152">
        <v>1</v>
      </c>
      <c r="AN5" s="152">
        <v>1</v>
      </c>
      <c r="AO5" s="152"/>
      <c r="AP5" s="152">
        <v>1</v>
      </c>
      <c r="AQ5" s="152"/>
      <c r="AR5" s="152">
        <v>1</v>
      </c>
      <c r="AS5" s="99">
        <f>COUNT(E5:AR5)</f>
        <v>38</v>
      </c>
      <c r="AT5" s="63"/>
      <c r="AU5" s="63">
        <v>25</v>
      </c>
      <c r="AV5" s="63">
        <v>22</v>
      </c>
      <c r="AW5" s="81"/>
      <c r="AX5" s="80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2" t="str">
        <f>IF(INT((AT5*3600+AU5*60+AV5-COUNT(E5:N5)*E57-COUNT(O5:X5)*O57-COUNT(Y5:AH5)*Y57-COUNT(AI5:AN5)*AI57-COUNT(AO5:AQ5)*AO57-IF(AR5=1,AR57,0))/3600)=0,"",INT((AT5*3600+AU5*60+AV5-COUNT(E5:N5)*$E$37-COUNT(O5:X5)*$O$37-COUNT(Y5:AH5)*$Y$37-COUNT(AI5:AN5)*$AI$37-COUNT(AO5:AQ5)*$AO$37-IF(AR5=1,$AR$37,0))/3600))</f>
        <v/>
      </c>
      <c r="CO5" s="80">
        <v>14</v>
      </c>
      <c r="CP5" s="64">
        <v>22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s="5" customFormat="1">
      <c r="A6" s="187">
        <v>2</v>
      </c>
      <c r="B6" s="188" t="s">
        <v>76</v>
      </c>
      <c r="C6" s="205"/>
      <c r="D6" s="29">
        <v>27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1</v>
      </c>
      <c r="AO6" s="16"/>
      <c r="AP6" s="16">
        <v>1</v>
      </c>
      <c r="AQ6" s="16"/>
      <c r="AR6" s="16">
        <v>1</v>
      </c>
      <c r="AS6" s="176">
        <f t="shared" ref="AS6:AS20" si="0">COUNT(E6:AR6)</f>
        <v>38</v>
      </c>
      <c r="AT6" s="32"/>
      <c r="AU6" s="32">
        <v>25</v>
      </c>
      <c r="AV6" s="32">
        <v>45</v>
      </c>
      <c r="AW6" s="35"/>
      <c r="AX6" s="34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161" t="str">
        <f>IF(INT((AT6*3600+AU6*60+AV6-COUNT(E6:N6)*E61-COUNT(O6:X6)*O61-COUNT(Y6:AH6)*Y61-COUNT(AI6:AN6)*AI61-COUNT(AO6:AQ6)*AO61-IF(AR6=1,AR61,0))/3600)=0,"",INT((AT6*3600+AU6*60+AV6-COUNT(E6:N6)*$E$37-COUNT(O6:X6)*$O$37-COUNT(Y6:AH6)*$Y$37-COUNT(AI6:AN6)*$AI$37-COUNT(AO6:AQ6)*$AO$37-IF(AR6=1,$AR$37,0))/3600))</f>
        <v/>
      </c>
      <c r="CO6" s="34">
        <v>14</v>
      </c>
      <c r="CP6" s="66">
        <v>45</v>
      </c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</row>
    <row r="7" spans="1:199" s="5" customFormat="1" ht="15" thickBot="1">
      <c r="A7" s="189">
        <v>3</v>
      </c>
      <c r="B7" s="190" t="s">
        <v>108</v>
      </c>
      <c r="C7" s="206"/>
      <c r="D7" s="141">
        <v>30</v>
      </c>
      <c r="E7" s="155">
        <v>1</v>
      </c>
      <c r="F7" s="155">
        <v>1</v>
      </c>
      <c r="G7" s="155">
        <v>1</v>
      </c>
      <c r="H7" s="155">
        <v>1</v>
      </c>
      <c r="I7" s="155">
        <v>1</v>
      </c>
      <c r="J7" s="155">
        <v>1</v>
      </c>
      <c r="K7" s="155">
        <v>1</v>
      </c>
      <c r="L7" s="155">
        <v>1</v>
      </c>
      <c r="M7" s="155">
        <v>1</v>
      </c>
      <c r="N7" s="155">
        <v>1</v>
      </c>
      <c r="O7" s="155">
        <v>1</v>
      </c>
      <c r="P7" s="155">
        <v>1</v>
      </c>
      <c r="Q7" s="155">
        <v>1</v>
      </c>
      <c r="R7" s="155">
        <v>1</v>
      </c>
      <c r="S7" s="155">
        <v>1</v>
      </c>
      <c r="T7" s="155">
        <v>1</v>
      </c>
      <c r="U7" s="155">
        <v>1</v>
      </c>
      <c r="V7" s="155">
        <v>1</v>
      </c>
      <c r="W7" s="155">
        <v>1</v>
      </c>
      <c r="X7" s="155">
        <v>1</v>
      </c>
      <c r="Y7" s="155">
        <v>1</v>
      </c>
      <c r="Z7" s="155">
        <v>1</v>
      </c>
      <c r="AA7" s="155">
        <v>1</v>
      </c>
      <c r="AB7" s="155">
        <v>1</v>
      </c>
      <c r="AC7" s="155">
        <v>1</v>
      </c>
      <c r="AD7" s="155">
        <v>1</v>
      </c>
      <c r="AE7" s="155">
        <v>1</v>
      </c>
      <c r="AF7" s="155">
        <v>1</v>
      </c>
      <c r="AG7" s="155">
        <v>1</v>
      </c>
      <c r="AH7" s="155">
        <v>1</v>
      </c>
      <c r="AI7" s="155">
        <v>1</v>
      </c>
      <c r="AJ7" s="155">
        <v>1</v>
      </c>
      <c r="AK7" s="155">
        <v>1</v>
      </c>
      <c r="AL7" s="155">
        <v>1</v>
      </c>
      <c r="AM7" s="155">
        <v>1</v>
      </c>
      <c r="AN7" s="155">
        <v>1</v>
      </c>
      <c r="AO7" s="155"/>
      <c r="AP7" s="155">
        <v>1</v>
      </c>
      <c r="AQ7" s="155"/>
      <c r="AR7" s="155">
        <v>1</v>
      </c>
      <c r="AS7" s="177">
        <f t="shared" si="0"/>
        <v>38</v>
      </c>
      <c r="AT7" s="72"/>
      <c r="AU7" s="72">
        <v>26</v>
      </c>
      <c r="AV7" s="72">
        <v>17</v>
      </c>
      <c r="AW7" s="158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63" t="str">
        <f>IF(INT((AT7*3600+AU7*60+AV7-COUNT(E7:N7)*E64-COUNT(O7:X7)*O64-COUNT(Y7:AH7)*Y64-COUNT(AI7:AN7)*AI64-COUNT(AO7:AQ7)*AO64-IF(AR7=1,AR64,0))/3600)=0,"",INT((AT7*3600+AU7*60+AV7-COUNT(E7:N7)*$E$37-COUNT(O7:X7)*$O$37-COUNT(Y7:AH7)*$Y$37-COUNT(AI7:AN7)*$AI$37-COUNT(AO7:AQ7)*$AO$37-IF(AR7=1,$AR$37,0))/3600))</f>
        <v/>
      </c>
      <c r="CO7" s="157">
        <v>15</v>
      </c>
      <c r="CP7" s="73">
        <v>17</v>
      </c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s="5" customFormat="1">
      <c r="A8" s="39">
        <v>4</v>
      </c>
      <c r="B8" s="40" t="s">
        <v>102</v>
      </c>
      <c r="C8" s="38" t="s">
        <v>119</v>
      </c>
      <c r="D8" s="41">
        <v>29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39">
        <v>1</v>
      </c>
      <c r="W8" s="39">
        <v>1</v>
      </c>
      <c r="X8" s="39">
        <v>1</v>
      </c>
      <c r="Y8" s="42">
        <v>1</v>
      </c>
      <c r="Z8" s="42">
        <v>1</v>
      </c>
      <c r="AA8" s="42">
        <v>1</v>
      </c>
      <c r="AB8" s="42">
        <v>1</v>
      </c>
      <c r="AC8" s="42">
        <v>1</v>
      </c>
      <c r="AD8" s="42">
        <v>1</v>
      </c>
      <c r="AE8" s="42">
        <v>1</v>
      </c>
      <c r="AF8" s="39">
        <v>1</v>
      </c>
      <c r="AG8" s="39">
        <v>1</v>
      </c>
      <c r="AH8" s="39">
        <v>1</v>
      </c>
      <c r="AI8" s="39">
        <v>1</v>
      </c>
      <c r="AJ8" s="39">
        <v>1</v>
      </c>
      <c r="AK8" s="39"/>
      <c r="AL8" s="39"/>
      <c r="AM8" s="39"/>
      <c r="AN8" s="39"/>
      <c r="AO8" s="39"/>
      <c r="AP8" s="39"/>
      <c r="AQ8" s="39"/>
      <c r="AR8" s="43">
        <v>1</v>
      </c>
      <c r="AS8" s="100">
        <f t="shared" si="0"/>
        <v>33</v>
      </c>
      <c r="AT8" s="84"/>
      <c r="AU8" s="38">
        <v>24</v>
      </c>
      <c r="AV8" s="83">
        <v>38</v>
      </c>
      <c r="AW8" s="44"/>
      <c r="AX8" s="37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162"/>
      <c r="CN8" s="96" t="str">
        <f>IF(INT((AT8*3600+AU8*60+AV8-COUNT(E8:N8)*E63-COUNT(O8:X8)*O63-COUNT(Y8:AH8)*Y63-COUNT(AI8:AN8)*AI63-COUNT(AO8:AQ8)*AO63-IF(AR8=1,AR63,0))/3600)=0,"",INT((AT8*3600+AU8*60+AV8-COUNT(E8:N8)*$E$37-COUNT(O8:X8)*$O$37-COUNT(Y8:AH8)*$Y$37-COUNT(AI8:AN8)*$AI$37-COUNT(AO8:AQ8)*$AO$37-IF(AR8=1,$AR$37,0))/3600))</f>
        <v/>
      </c>
      <c r="CO8" s="37">
        <v>15</v>
      </c>
      <c r="CP8" s="83">
        <v>23</v>
      </c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</row>
    <row r="9" spans="1:199" s="5" customFormat="1">
      <c r="A9" s="53">
        <v>5</v>
      </c>
      <c r="B9" s="4" t="s">
        <v>68</v>
      </c>
      <c r="C9" s="52" t="s">
        <v>120</v>
      </c>
      <c r="D9" s="55">
        <v>14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8">
        <v>1</v>
      </c>
      <c r="AA9" s="8">
        <v>1</v>
      </c>
      <c r="AB9" s="8">
        <v>1</v>
      </c>
      <c r="AC9" s="12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/>
      <c r="AL9" s="8">
        <v>1</v>
      </c>
      <c r="AM9" s="8"/>
      <c r="AN9" s="8"/>
      <c r="AO9" s="8"/>
      <c r="AP9" s="8">
        <v>1</v>
      </c>
      <c r="AQ9" s="8"/>
      <c r="AR9" s="12">
        <v>1</v>
      </c>
      <c r="AS9" s="178">
        <f t="shared" si="0"/>
        <v>35</v>
      </c>
      <c r="AT9" s="67"/>
      <c r="AU9" s="19">
        <v>26</v>
      </c>
      <c r="AV9" s="68">
        <v>18</v>
      </c>
      <c r="AW9" s="20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94"/>
      <c r="CN9" s="97" t="str">
        <f>IF(INT((AT9*3600+AU9*60+AV9-COUNT(E9:N9)*E49-COUNT(O9:X9)*O49-COUNT(Y9:AH9)*Y49-COUNT(AI9:AN9)*AI49-COUNT(AO9:AQ9)*AO49-IF(AR9=1,AR49,0))/3600)=0,"",INT((AT9*3600+AU9*60+AV9-COUNT(E9:N9)*$E$37-COUNT(O9:X9)*$O$37-COUNT(Y9:AH9)*$Y$37-COUNT(AI9:AN9)*$AI$37-COUNT(AO9:AQ9)*$AO$37-IF(AR9=1,$AR$37,0))/3600))</f>
        <v/>
      </c>
      <c r="CO9" s="51">
        <v>16</v>
      </c>
      <c r="CP9" s="70">
        <v>18</v>
      </c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" customFormat="1">
      <c r="A10" s="39">
        <v>6</v>
      </c>
      <c r="B10" s="2" t="s">
        <v>62</v>
      </c>
      <c r="C10" s="38"/>
      <c r="D10" s="41">
        <v>3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0">
        <v>1</v>
      </c>
      <c r="AM10" s="30">
        <v>1</v>
      </c>
      <c r="AN10" s="30">
        <v>1</v>
      </c>
      <c r="AO10" s="30"/>
      <c r="AP10" s="30"/>
      <c r="AQ10" s="16"/>
      <c r="AR10" s="46">
        <v>1</v>
      </c>
      <c r="AS10" s="176">
        <f t="shared" si="0"/>
        <v>37</v>
      </c>
      <c r="AT10" s="65"/>
      <c r="AU10" s="32">
        <v>27</v>
      </c>
      <c r="AV10" s="66">
        <v>23</v>
      </c>
      <c r="AW10" s="33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95"/>
      <c r="CN10" s="96" t="str">
        <f>IF(INT((AT10*3600+AU10*60+AV10-COUNT(E10:N10)*E39-COUNT(O10:X10)*O39-COUNT(Y10:AH10)*Y39-COUNT(AI10:AN10)*AI39-COUNT(AO10:AQ10)*AO39-IF(AR10=1,AR39,0))/3600)=0,"",INT((AT10*3600+AU10*60+AV10-COUNT(E10:N10)*$E$37-COUNT(O10:X10)*$O$37-COUNT(Y10:AH10)*$Y$37-COUNT(AI10:AN10)*$AI$37-COUNT(AO10:AQ10)*$AO$37-IF(AR10=1,$AR$37,0))/3600))</f>
        <v/>
      </c>
      <c r="CO10" s="37">
        <v>16</v>
      </c>
      <c r="CP10" s="83">
        <v>48</v>
      </c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</row>
    <row r="11" spans="1:199" s="5" customFormat="1">
      <c r="A11" s="53">
        <v>7</v>
      </c>
      <c r="B11" s="4" t="s">
        <v>64</v>
      </c>
      <c r="C11" s="19" t="s">
        <v>130</v>
      </c>
      <c r="D11" s="9">
        <v>6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8">
        <v>1</v>
      </c>
      <c r="W11" s="8">
        <v>1</v>
      </c>
      <c r="X11" s="8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/>
      <c r="AP11" s="10"/>
      <c r="AQ11" s="10"/>
      <c r="AR11" s="11">
        <v>1</v>
      </c>
      <c r="AS11" s="178">
        <f t="shared" si="0"/>
        <v>37</v>
      </c>
      <c r="AT11" s="67"/>
      <c r="AU11" s="19">
        <v>28</v>
      </c>
      <c r="AV11" s="68">
        <v>3</v>
      </c>
      <c r="AW11" s="20"/>
      <c r="AX11" s="2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94"/>
      <c r="CN11" s="97" t="str">
        <f>IF(INT((AT11*3600+AU11*60+AV11-COUNT(E11:N11)*E42-COUNT(O11:X11)*O42-COUNT(Y11:AH11)*Y42-COUNT(AI11:AN11)*AI42-COUNT(AO11:AQ11)*AO42-IF(AR11=1,AR42,0))/3600)=0,"",INT((AT11*3600+AU11*60+AV11-COUNT(E11:N11)*$E$37-COUNT(O11:X11)*$O$37-COUNT(Y11:AH11)*$Y$37-COUNT(AI11:AN11)*$AI$37-COUNT(AO11:AQ11)*$AO$37-IF(AR11=1,$AR$37,0))/3600))</f>
        <v/>
      </c>
      <c r="CO11" s="51">
        <v>17</v>
      </c>
      <c r="CP11" s="70">
        <v>28</v>
      </c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5" customFormat="1">
      <c r="A12" s="39">
        <v>8</v>
      </c>
      <c r="B12" s="2" t="s">
        <v>80</v>
      </c>
      <c r="C12" s="38" t="s">
        <v>126</v>
      </c>
      <c r="D12" s="41">
        <v>33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30">
        <v>1</v>
      </c>
      <c r="V12" s="16">
        <v>1</v>
      </c>
      <c r="W12" s="16">
        <v>1</v>
      </c>
      <c r="X12" s="16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30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/>
      <c r="AM12" s="16"/>
      <c r="AN12" s="16">
        <v>1</v>
      </c>
      <c r="AO12" s="16"/>
      <c r="AP12" s="16"/>
      <c r="AQ12" s="16"/>
      <c r="AR12" s="46">
        <v>1</v>
      </c>
      <c r="AS12" s="176">
        <f t="shared" si="0"/>
        <v>35</v>
      </c>
      <c r="AT12" s="65"/>
      <c r="AU12" s="32">
        <v>27</v>
      </c>
      <c r="AV12" s="66">
        <v>47</v>
      </c>
      <c r="AW12" s="33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95"/>
      <c r="CN12" s="96" t="str">
        <f>IF(INT((AT12*3600+AU12*60+AV12-COUNT(E12:N12)*E67-COUNT(O12:X12)*O67-COUNT(Y12:AH12)*Y67-COUNT(AI12:AN12)*AI67-COUNT(AO12:AQ12)*AO67-IF(AR12=1,AR67,0))/3600)=0,"",INT((AT12*3600+AU12*60+AV12-COUNT(E12:N12)*$E$37-COUNT(O12:X12)*$O$37-COUNT(Y12:AH12)*$Y$37-COUNT(AI12:AN12)*$AI$37-COUNT(AO12:AQ12)*$AO$37-IF(AR12=1,$AR$37,0))/3600))</f>
        <v/>
      </c>
      <c r="CO12" s="37">
        <v>17</v>
      </c>
      <c r="CP12" s="83">
        <v>52</v>
      </c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</row>
    <row r="13" spans="1:199">
      <c r="A13" s="53">
        <v>9</v>
      </c>
      <c r="B13" s="4" t="s">
        <v>115</v>
      </c>
      <c r="C13" s="19" t="s">
        <v>123</v>
      </c>
      <c r="D13" s="9">
        <v>11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8">
        <v>1</v>
      </c>
      <c r="W13" s="8">
        <v>1</v>
      </c>
      <c r="X13" s="8">
        <v>1</v>
      </c>
      <c r="Y13" s="10">
        <v>1</v>
      </c>
      <c r="Z13" s="10"/>
      <c r="AA13" s="10"/>
      <c r="AB13" s="10"/>
      <c r="AC13" s="10">
        <v>1</v>
      </c>
      <c r="AD13" s="10">
        <v>1</v>
      </c>
      <c r="AE13" s="10">
        <v>1</v>
      </c>
      <c r="AF13" s="8">
        <v>1</v>
      </c>
      <c r="AG13" s="8">
        <v>1</v>
      </c>
      <c r="AH13" s="8">
        <v>1</v>
      </c>
      <c r="AI13" s="8"/>
      <c r="AJ13" s="8">
        <v>1</v>
      </c>
      <c r="AK13" s="8"/>
      <c r="AL13" s="8"/>
      <c r="AM13" s="8"/>
      <c r="AN13" s="8"/>
      <c r="AO13" s="8"/>
      <c r="AP13" s="8"/>
      <c r="AQ13" s="8"/>
      <c r="AR13" s="12">
        <v>1</v>
      </c>
      <c r="AS13" s="178">
        <f t="shared" si="0"/>
        <v>29</v>
      </c>
      <c r="AT13" s="67"/>
      <c r="AU13" s="19">
        <v>27</v>
      </c>
      <c r="AV13" s="68">
        <v>9</v>
      </c>
      <c r="AW13" s="20"/>
      <c r="AX13" s="21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94"/>
      <c r="CN13" s="97" t="str">
        <f>IF(INT((AT13*3600+AU13*60+AV13-COUNT(E13:N13)*E46-COUNT(O13:X13)*O46-COUNT(Y13:AH13)*Y46-COUNT(AI13:AN13)*AI46-COUNT(AO13:AQ13)*AO46-IF(AR13=1,AR46,0))/3600)=0,"",INT((AT13*3600+AU13*60+AV13-COUNT(E13:N13)*$E$37-COUNT(O13:X13)*$O$37-COUNT(Y13:AH13)*$Y$37-COUNT(AI13:AN13)*$AI$37-COUNT(AO13:AQ13)*$AO$37-IF(AR13=1,$AR$37,0))/3600))</f>
        <v/>
      </c>
      <c r="CO13" s="51">
        <v>19</v>
      </c>
      <c r="CP13" s="70">
        <v>14</v>
      </c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5" customFormat="1">
      <c r="A14" s="39">
        <v>10</v>
      </c>
      <c r="B14" s="2" t="s">
        <v>81</v>
      </c>
      <c r="C14" s="32"/>
      <c r="D14" s="29">
        <v>8</v>
      </c>
      <c r="E14" s="47">
        <v>1</v>
      </c>
      <c r="F14" s="47">
        <v>1</v>
      </c>
      <c r="G14" s="47">
        <v>1</v>
      </c>
      <c r="H14" s="47">
        <v>1</v>
      </c>
      <c r="I14" s="47">
        <v>1</v>
      </c>
      <c r="J14" s="47">
        <v>1</v>
      </c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>
        <v>1</v>
      </c>
      <c r="U14" s="47"/>
      <c r="V14" s="47">
        <v>1</v>
      </c>
      <c r="W14" s="48">
        <v>1</v>
      </c>
      <c r="X14" s="48">
        <v>1</v>
      </c>
      <c r="Y14" s="47"/>
      <c r="Z14" s="47"/>
      <c r="AA14" s="47"/>
      <c r="AB14" s="47"/>
      <c r="AC14" s="47">
        <v>1</v>
      </c>
      <c r="AD14" s="47"/>
      <c r="AE14" s="47">
        <v>1</v>
      </c>
      <c r="AF14" s="47"/>
      <c r="AG14" s="47"/>
      <c r="AH14" s="47"/>
      <c r="AI14" s="47"/>
      <c r="AJ14" s="47">
        <v>1</v>
      </c>
      <c r="AK14" s="47"/>
      <c r="AL14" s="47"/>
      <c r="AM14" s="47"/>
      <c r="AN14" s="47"/>
      <c r="AO14" s="47"/>
      <c r="AP14" s="47"/>
      <c r="AQ14" s="47"/>
      <c r="AR14" s="49">
        <v>1</v>
      </c>
      <c r="AS14" s="176">
        <f t="shared" si="0"/>
        <v>23</v>
      </c>
      <c r="AT14" s="65"/>
      <c r="AU14" s="32">
        <v>25</v>
      </c>
      <c r="AV14" s="66">
        <v>29</v>
      </c>
      <c r="AW14" s="33"/>
      <c r="AX14" s="34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95"/>
      <c r="CN14" s="96" t="str">
        <f>IF(INT((AT14*3600+AU14*60+AV14-COUNT(E14:N14)*E68-COUNT(O14:X14)*O68-COUNT(Y14:AH14)*Y68-COUNT(AI14:AN14)*AI68-COUNT(AO14:AQ14)*AO68-IF(AR14=1,AR68,0))/3600)=0,"",INT((AT14*3600+AU14*60+AV14-COUNT(E14:N14)*$E$37-COUNT(O14:X14)*$O$37-COUNT(Y14:AH14)*$Y$37-COUNT(AI14:AN14)*$AI$37-COUNT(AO14:AQ14)*$AO$37-IF(AR14=1,$AR$37,0))/3600))</f>
        <v/>
      </c>
      <c r="CO14" s="37">
        <v>19</v>
      </c>
      <c r="CP14" s="83">
        <v>29</v>
      </c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</row>
    <row r="15" spans="1:199" s="6" customFormat="1">
      <c r="A15" s="53">
        <v>11</v>
      </c>
      <c r="B15" s="4" t="s">
        <v>63</v>
      </c>
      <c r="C15" s="52"/>
      <c r="D15" s="55">
        <v>5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8">
        <v>1</v>
      </c>
      <c r="W15" s="8">
        <v>1</v>
      </c>
      <c r="X15" s="8">
        <v>1</v>
      </c>
      <c r="Y15" s="10"/>
      <c r="Z15" s="10"/>
      <c r="AA15" s="10"/>
      <c r="AB15" s="10"/>
      <c r="AC15" s="10">
        <v>1</v>
      </c>
      <c r="AD15" s="10"/>
      <c r="AE15" s="10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2">
        <v>1</v>
      </c>
      <c r="AS15" s="178">
        <f t="shared" si="0"/>
        <v>22</v>
      </c>
      <c r="AT15" s="67"/>
      <c r="AU15" s="19">
        <v>25</v>
      </c>
      <c r="AV15" s="68">
        <v>38</v>
      </c>
      <c r="AW15" s="20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94"/>
      <c r="CN15" s="97" t="str">
        <f>IF(INT((AT15*3600+AU15*60+AV15-COUNT(E15:N15)*E41-COUNT(O15:X15)*O41-COUNT(Y15:AH15)*Y41-COUNT(AI15:AN15)*AI41-COUNT(AO15:AQ15)*AO41-IF(AR15=1,AR41,0))/3600)=0,"",INT((AT15*3600+AU15*60+AV15-COUNT(E15:N15)*$E$37-COUNT(O15:X15)*$O$37-COUNT(Y15:AH15)*$Y$37-COUNT(AI15:AN15)*$AI$37-COUNT(AO15:AQ15)*$AO$37-IF(AR15=1,$AR$37,0))/3600))</f>
        <v/>
      </c>
      <c r="CO15" s="51">
        <v>20</v>
      </c>
      <c r="CP15" s="70">
        <v>3</v>
      </c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s="5" customFormat="1">
      <c r="A16" s="39">
        <v>12</v>
      </c>
      <c r="B16" s="2" t="s">
        <v>111</v>
      </c>
      <c r="C16" s="32"/>
      <c r="D16" s="29">
        <v>15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16"/>
      <c r="AA16" s="16"/>
      <c r="AB16" s="16"/>
      <c r="AC16" s="30">
        <v>1</v>
      </c>
      <c r="AD16" s="30"/>
      <c r="AE16" s="30">
        <v>1</v>
      </c>
      <c r="AF16" s="16">
        <v>1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46">
        <v>1</v>
      </c>
      <c r="AS16" s="176">
        <f t="shared" si="0"/>
        <v>24</v>
      </c>
      <c r="AT16" s="65"/>
      <c r="AU16" s="32">
        <v>26</v>
      </c>
      <c r="AV16" s="66">
        <v>26</v>
      </c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95"/>
      <c r="CN16" s="96" t="str">
        <f>IF(INT((AT16*3600+AU16*60+AV16-COUNT(E16:N16)*E50-COUNT(O16:X16)*O50-COUNT(Y16:AH16)*Y50-COUNT(AI16:AN16)*AI50-COUNT(AO16:AQ16)*AO50-IF(AR16=1,AR50,0))/3600)=0,"",INT((AT16*3600+AU16*60+AV16-COUNT(E16:N16)*$E$37-COUNT(O16:X16)*$O$37-COUNT(Y16:AH16)*$Y$37-COUNT(AI16:AN16)*$AI$37-COUNT(AO16:AQ16)*$AO$37-IF(AR16=1,$AR$37,0))/3600))</f>
        <v/>
      </c>
      <c r="CO16" s="37">
        <v>20</v>
      </c>
      <c r="CP16" s="83">
        <v>11</v>
      </c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</row>
    <row r="17" spans="1:133">
      <c r="A17" s="53">
        <v>13</v>
      </c>
      <c r="B17" s="4" t="s">
        <v>67</v>
      </c>
      <c r="C17" s="52"/>
      <c r="D17" s="55">
        <v>12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/>
      <c r="Z17" s="10"/>
      <c r="AA17" s="10"/>
      <c r="AB17" s="10"/>
      <c r="AC17" s="10">
        <v>1</v>
      </c>
      <c r="AD17" s="10"/>
      <c r="AE17" s="10">
        <v>1</v>
      </c>
      <c r="AF17" s="10">
        <v>1</v>
      </c>
      <c r="AG17" s="10"/>
      <c r="AH17" s="10"/>
      <c r="AI17" s="10"/>
      <c r="AJ17" s="10">
        <v>1</v>
      </c>
      <c r="AK17" s="10"/>
      <c r="AL17" s="8"/>
      <c r="AM17" s="8"/>
      <c r="AN17" s="8"/>
      <c r="AO17" s="8"/>
      <c r="AP17" s="8"/>
      <c r="AQ17" s="8"/>
      <c r="AR17" s="12">
        <v>1</v>
      </c>
      <c r="AS17" s="178">
        <f t="shared" si="0"/>
        <v>25</v>
      </c>
      <c r="AT17" s="67"/>
      <c r="AU17" s="19">
        <v>29</v>
      </c>
      <c r="AV17" s="68">
        <v>2</v>
      </c>
      <c r="AW17" s="20"/>
      <c r="AX17" s="21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94"/>
      <c r="CN17" s="97" t="str">
        <f>IF(INT((AT17*3600+AU17*60+AV17-COUNT(E17:N17)*E47-COUNT(O17:X17)*O47-COUNT(Y17:AH17)*Y47-COUNT(AI17:AN17)*AI47-COUNT(AO17:AQ17)*AO47-IF(AR17=1,AR47,0))/3600)=0,"",INT((AT17*3600+AU17*60+AV17-COUNT(E17:N17)*$E$37-COUNT(O17:X17)*$O$37-COUNT(Y17:AH17)*$Y$37-COUNT(AI17:AN17)*$AI$37-COUNT(AO17:AQ17)*$AO$37-IF(AR17=1,$AR$37,0))/3600))</f>
        <v/>
      </c>
      <c r="CO17" s="51">
        <v>22</v>
      </c>
      <c r="CP17" s="70">
        <v>27</v>
      </c>
      <c r="CQ17" s="3"/>
      <c r="CR17" s="3"/>
      <c r="CS17" s="3"/>
      <c r="CT17" s="3"/>
      <c r="CU17" s="3"/>
      <c r="CV17" s="3"/>
    </row>
    <row r="18" spans="1:133" s="5" customFormat="1">
      <c r="A18" s="39">
        <v>14</v>
      </c>
      <c r="B18" s="2" t="s">
        <v>66</v>
      </c>
      <c r="C18" s="38"/>
      <c r="D18" s="41">
        <v>10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16">
        <v>1</v>
      </c>
      <c r="W18" s="16">
        <v>1</v>
      </c>
      <c r="X18" s="16">
        <v>1</v>
      </c>
      <c r="Y18" s="30"/>
      <c r="Z18" s="30"/>
      <c r="AA18" s="30"/>
      <c r="AB18" s="30"/>
      <c r="AC18" s="30">
        <v>1</v>
      </c>
      <c r="AD18" s="30"/>
      <c r="AE18" s="30">
        <v>1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46"/>
      <c r="AS18" s="176">
        <f t="shared" si="0"/>
        <v>22</v>
      </c>
      <c r="AT18" s="65"/>
      <c r="AU18" s="32">
        <v>28</v>
      </c>
      <c r="AV18" s="66">
        <v>23</v>
      </c>
      <c r="AW18" s="33"/>
      <c r="AX18" s="34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95"/>
      <c r="CN18" s="96" t="str">
        <f>IF(INT((AT18*3600+AU18*60+AV18-COUNT(E18:N18)*E45-COUNT(O18:X18)*O45-COUNT(Y18:AH18)*Y45-COUNT(AI18:AN18)*AI45-COUNT(AO18:AQ18)*AO45-IF(AR18=1,AR45,0))/3600)=0,"",INT((AT18*3600+AU18*60+AV18-COUNT(E18:N18)*$E$37-COUNT(O18:X18)*$O$37-COUNT(Y18:AH18)*$Y$37-COUNT(AI18:AN18)*$AI$37-COUNT(AO18:AQ18)*$AO$37-IF(AR18=1,$AR$37,0))/3600))</f>
        <v/>
      </c>
      <c r="CO18" s="37">
        <v>22</v>
      </c>
      <c r="CP18" s="83">
        <v>43</v>
      </c>
      <c r="CQ18" s="3"/>
      <c r="CR18" s="3"/>
      <c r="CS18" s="3"/>
      <c r="CT18" s="3"/>
      <c r="CU18" s="3"/>
      <c r="CV18" s="3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>
      <c r="A19" s="53">
        <v>15</v>
      </c>
      <c r="B19" s="4" t="s">
        <v>65</v>
      </c>
      <c r="C19" s="4"/>
      <c r="D19" s="9">
        <v>9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/>
      <c r="Z19" s="10"/>
      <c r="AA19" s="10"/>
      <c r="AB19" s="10"/>
      <c r="AC19" s="10">
        <v>1</v>
      </c>
      <c r="AD19" s="10"/>
      <c r="AE19" s="10"/>
      <c r="AF19" s="10"/>
      <c r="AG19" s="10">
        <v>1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1">
        <v>1</v>
      </c>
      <c r="AS19" s="178">
        <f t="shared" si="0"/>
        <v>23</v>
      </c>
      <c r="AT19" s="67"/>
      <c r="AU19" s="19">
        <v>29</v>
      </c>
      <c r="AV19" s="68">
        <v>16</v>
      </c>
      <c r="AW19" s="20"/>
      <c r="AX19" s="21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94"/>
      <c r="CN19" s="50" t="str">
        <f>IF(INT((AT19*3600+AU19*60+AV19-COUNT(E19:N19)*E43-COUNT(O19:X19)*O43-COUNT(Y19:AH19)*Y43-COUNT(AI19:AN19)*AI43-COUNT(AO19:AQ19)*AO43-IF(AR19=1,AR43,0))/3600)=0,"",INT((AT19*3600+AU19*60+AV19-COUNT(E19:N19)*$E$37-COUNT(O19:X19)*$O$37-COUNT(Y19:AH19)*$Y$37-COUNT(AI19:AN19)*$AI$37-COUNT(AO19:AQ19)*$AO$37-IF(AR19=1,$AR$37,0))/3600))</f>
        <v/>
      </c>
      <c r="CO19" s="51">
        <v>23</v>
      </c>
      <c r="CP19" s="70">
        <v>21</v>
      </c>
      <c r="CQ19" s="3"/>
      <c r="CR19" s="3"/>
      <c r="CS19" s="3"/>
      <c r="CT19" s="3"/>
      <c r="CU19" s="3"/>
      <c r="CV19" s="3"/>
    </row>
    <row r="20" spans="1:133" s="5" customFormat="1" ht="15" thickBot="1">
      <c r="A20" s="39">
        <v>16</v>
      </c>
      <c r="B20" s="2" t="s">
        <v>103</v>
      </c>
      <c r="C20" s="38" t="s">
        <v>130</v>
      </c>
      <c r="D20" s="41">
        <v>7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16">
        <v>1</v>
      </c>
      <c r="P20" s="16">
        <v>1</v>
      </c>
      <c r="Q20" s="16">
        <v>1</v>
      </c>
      <c r="R20" s="16">
        <v>1</v>
      </c>
      <c r="S20" s="46">
        <v>1</v>
      </c>
      <c r="T20" s="16">
        <v>1</v>
      </c>
      <c r="U20" s="16"/>
      <c r="V20" s="16">
        <v>1</v>
      </c>
      <c r="W20" s="16">
        <v>1</v>
      </c>
      <c r="X20" s="16">
        <v>1</v>
      </c>
      <c r="Y20" s="16">
        <v>1</v>
      </c>
      <c r="Z20" s="16"/>
      <c r="AA20" s="16"/>
      <c r="AB20" s="16">
        <v>1</v>
      </c>
      <c r="AC20" s="46">
        <v>1</v>
      </c>
      <c r="AD20" s="16">
        <v>1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/>
      <c r="AK20" s="16"/>
      <c r="AL20" s="16">
        <v>1</v>
      </c>
      <c r="AM20" s="16"/>
      <c r="AN20" s="16"/>
      <c r="AO20" s="16"/>
      <c r="AP20" s="16"/>
      <c r="AQ20" s="16"/>
      <c r="AR20" s="46">
        <v>1</v>
      </c>
      <c r="AS20" s="179">
        <f t="shared" si="0"/>
        <v>30</v>
      </c>
      <c r="AT20" s="85"/>
      <c r="AU20" s="86">
        <v>33</v>
      </c>
      <c r="AV20" s="93">
        <v>9</v>
      </c>
      <c r="AW20" s="33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95"/>
      <c r="CN20" s="98" t="str">
        <f>IF(INT((AT20*3600+AU20*60+AV20-COUNT(E20:N20)*E40-COUNT(O20:X20)*O40-COUNT(Y20:AH20)*Y40-COUNT(AI20:AN20)*AI40-COUNT(AO20:AQ20)*AO40-IF(AR20=1,AR40,0))/3600)=0,"",INT((AT20*3600+AU20*60+AV20-COUNT(E20:N20)*$E$37-COUNT(O20:X20)*$O$37-COUNT(Y20:AH20)*$Y$37-COUNT(AI20:AN20)*$AI$37-COUNT(AO20:AQ20)*$AO$37-IF(AR20=1,$AR$37,0))/3600))</f>
        <v/>
      </c>
      <c r="CO20" s="91">
        <v>24</v>
      </c>
      <c r="CP20" s="92">
        <v>49</v>
      </c>
      <c r="CQ20" s="3"/>
      <c r="CR20" s="3"/>
      <c r="CS20" s="3"/>
      <c r="CT20" s="3"/>
      <c r="CU20" s="3"/>
      <c r="CV20" s="3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>
      <c r="A21" s="3"/>
      <c r="B21" s="2" t="s">
        <v>57</v>
      </c>
      <c r="C21" s="3"/>
      <c r="D21" s="17"/>
      <c r="E21" s="235">
        <v>15</v>
      </c>
      <c r="F21" s="236"/>
      <c r="G21" s="236"/>
      <c r="H21" s="236"/>
      <c r="I21" s="236"/>
      <c r="J21" s="236"/>
      <c r="K21" s="236"/>
      <c r="L21" s="236"/>
      <c r="M21" s="236"/>
      <c r="N21" s="237"/>
      <c r="O21" s="238">
        <v>15</v>
      </c>
      <c r="P21" s="239"/>
      <c r="Q21" s="239"/>
      <c r="R21" s="239"/>
      <c r="S21" s="239"/>
      <c r="T21" s="239"/>
      <c r="U21" s="239"/>
      <c r="V21" s="239"/>
      <c r="W21" s="239"/>
      <c r="X21" s="240"/>
      <c r="Y21" s="244">
        <v>20</v>
      </c>
      <c r="Z21" s="245"/>
      <c r="AA21" s="245"/>
      <c r="AB21" s="245"/>
      <c r="AC21" s="245"/>
      <c r="AD21" s="245"/>
      <c r="AE21" s="245"/>
      <c r="AF21" s="245"/>
      <c r="AG21" s="245"/>
      <c r="AH21" s="246"/>
      <c r="AI21" s="247">
        <v>20</v>
      </c>
      <c r="AJ21" s="248"/>
      <c r="AK21" s="248"/>
      <c r="AL21" s="248"/>
      <c r="AM21" s="248"/>
      <c r="AN21" s="249"/>
      <c r="AO21" s="241">
        <v>25</v>
      </c>
      <c r="AP21" s="242"/>
      <c r="AQ21" s="243"/>
      <c r="AR21" s="28">
        <v>15</v>
      </c>
      <c r="AS21" s="7"/>
      <c r="AT21" s="3"/>
      <c r="AU21" s="3"/>
      <c r="CQ21" s="3"/>
      <c r="CR21" s="3"/>
      <c r="CS21" s="3"/>
      <c r="CT21" s="3"/>
      <c r="CU21" s="3"/>
      <c r="CV21" s="3"/>
    </row>
    <row r="22" spans="1:13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7"/>
      <c r="AT22" s="3"/>
      <c r="AU22" s="3"/>
      <c r="CQ22" s="3"/>
      <c r="CR22" s="3"/>
      <c r="CS22" s="3"/>
      <c r="CT22" s="3"/>
      <c r="CU22" s="3"/>
      <c r="CV22" s="3"/>
    </row>
    <row r="23" spans="1:13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7"/>
      <c r="AT23" s="3"/>
      <c r="AU23" s="3"/>
      <c r="CQ23" s="3"/>
      <c r="CR23" s="3"/>
      <c r="CS23" s="3"/>
      <c r="CT23" s="3"/>
      <c r="CU23" s="3"/>
      <c r="CV23" s="3"/>
    </row>
    <row r="24" spans="1:13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7"/>
      <c r="AT24" s="3"/>
      <c r="AU24" s="3"/>
      <c r="CQ24" s="3"/>
      <c r="CR24" s="3"/>
      <c r="CS24" s="3"/>
      <c r="CT24" s="3"/>
      <c r="CU24" s="3"/>
      <c r="CV24" s="3"/>
    </row>
    <row r="25" spans="1:1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7"/>
      <c r="AT25" s="3"/>
      <c r="AU25" s="3"/>
      <c r="CQ25" s="3"/>
      <c r="CR25" s="3"/>
      <c r="CS25" s="3"/>
      <c r="CT25" s="3"/>
      <c r="CU25" s="3"/>
      <c r="CV25" s="3"/>
    </row>
    <row r="26" spans="1:1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7"/>
      <c r="AT26" s="3"/>
      <c r="AU26" s="3"/>
      <c r="CQ26" s="3"/>
      <c r="CR26" s="3"/>
      <c r="CS26" s="3"/>
      <c r="CT26" s="3"/>
      <c r="CU26" s="3"/>
      <c r="CV26" s="3"/>
    </row>
    <row r="27" spans="1:1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7"/>
      <c r="AT27" s="3"/>
      <c r="AU27" s="3"/>
      <c r="CQ27" s="3"/>
      <c r="CR27" s="3"/>
      <c r="CS27" s="3"/>
      <c r="CT27" s="3"/>
      <c r="CU27" s="3"/>
      <c r="CV27" s="3"/>
    </row>
    <row r="28" spans="1:1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7"/>
      <c r="AT28" s="3"/>
      <c r="AU28" s="3"/>
      <c r="CQ28" s="3"/>
      <c r="CR28" s="3"/>
      <c r="CS28" s="3"/>
      <c r="CT28" s="3"/>
      <c r="CU28" s="3"/>
      <c r="CV28" s="3"/>
    </row>
    <row r="29" spans="1:1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7"/>
      <c r="AT29" s="3"/>
      <c r="AU29" s="3"/>
      <c r="CQ29" s="3"/>
      <c r="CR29" s="3"/>
      <c r="CS29" s="3"/>
      <c r="CT29" s="3"/>
      <c r="CU29" s="3"/>
      <c r="CV29" s="3"/>
    </row>
    <row r="30" spans="1:13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7"/>
      <c r="AT30" s="3"/>
      <c r="AU30" s="3"/>
      <c r="CQ30" s="3"/>
      <c r="CR30" s="3"/>
      <c r="CS30" s="3"/>
      <c r="CT30" s="3"/>
      <c r="CU30" s="3"/>
      <c r="CV30" s="3"/>
    </row>
    <row r="31" spans="1:13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7"/>
      <c r="AT31" s="3"/>
      <c r="AU31" s="3"/>
      <c r="CQ31" s="3"/>
      <c r="CR31" s="3"/>
      <c r="CS31" s="3"/>
      <c r="CT31" s="3"/>
      <c r="CU31" s="3"/>
      <c r="CV31" s="3"/>
    </row>
    <row r="32" spans="1:13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7"/>
      <c r="AT32" s="3"/>
      <c r="AU32" s="3"/>
      <c r="CQ32" s="3"/>
      <c r="CR32" s="3"/>
      <c r="CS32" s="3"/>
      <c r="CT32" s="3"/>
      <c r="CU32" s="3"/>
      <c r="CV32" s="3"/>
    </row>
    <row r="33" spans="1:10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7"/>
      <c r="AT33" s="3"/>
      <c r="AU33" s="3"/>
      <c r="CQ33" s="3"/>
      <c r="CR33" s="3"/>
      <c r="CS33" s="3"/>
      <c r="CT33" s="3"/>
      <c r="CU33" s="3"/>
      <c r="CV33" s="3"/>
    </row>
    <row r="34" spans="1:10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7"/>
      <c r="AT34" s="3"/>
      <c r="AU34" s="3"/>
      <c r="CQ34" s="3"/>
      <c r="CR34" s="3"/>
      <c r="CS34" s="3"/>
      <c r="CT34" s="3"/>
      <c r="CU34" s="3"/>
      <c r="CV34" s="3"/>
    </row>
    <row r="35" spans="1:10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7"/>
      <c r="AT35" s="3"/>
      <c r="AU35" s="3"/>
      <c r="CQ35" s="3"/>
      <c r="CR35" s="3"/>
      <c r="CS35" s="3"/>
      <c r="CT35" s="3"/>
      <c r="CU35" s="3"/>
      <c r="CV35" s="3"/>
    </row>
    <row r="36" spans="1:10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7"/>
      <c r="AT36" s="3"/>
      <c r="AU36" s="3"/>
      <c r="CQ36" s="3"/>
      <c r="CR36" s="3"/>
      <c r="CS36" s="3"/>
      <c r="CT36" s="3"/>
      <c r="CU36" s="3"/>
      <c r="CV36" s="3"/>
    </row>
    <row r="37" spans="1:10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7"/>
      <c r="AT37" s="3"/>
      <c r="AU37" s="3"/>
      <c r="CQ37" s="3"/>
      <c r="CR37" s="3"/>
      <c r="CS37" s="3"/>
      <c r="CT37" s="3"/>
      <c r="CU37" s="3"/>
      <c r="CV37" s="3"/>
    </row>
    <row r="38" spans="1:10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T38" s="3"/>
      <c r="AU38" s="3"/>
      <c r="CQ38" s="3"/>
      <c r="CR38" s="3"/>
      <c r="CS38" s="3"/>
      <c r="CT38" s="3"/>
      <c r="CU38" s="3"/>
      <c r="CV38" s="3"/>
    </row>
    <row r="39" spans="1:10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T39" s="3"/>
      <c r="AU39" s="3"/>
      <c r="CQ39" s="3"/>
      <c r="CR39" s="3"/>
      <c r="CS39" s="3"/>
      <c r="CT39" s="3"/>
      <c r="CU39" s="3"/>
      <c r="CV39" s="3"/>
    </row>
  </sheetData>
  <mergeCells count="53">
    <mergeCell ref="AS3:AS4"/>
    <mergeCell ref="E21:N21"/>
    <mergeCell ref="O21:X21"/>
    <mergeCell ref="Y21:AH21"/>
    <mergeCell ref="AI21:AN21"/>
    <mergeCell ref="AO21:AQ21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1:CF2"/>
    <mergeCell ref="AT3:AV3"/>
    <mergeCell ref="CN3:CP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R3:AR4"/>
    <mergeCell ref="AM3:AM4"/>
    <mergeCell ref="AN3:AN4"/>
    <mergeCell ref="AO3:AO4"/>
    <mergeCell ref="AP3:AP4"/>
    <mergeCell ref="AQ3:AQ4"/>
    <mergeCell ref="C3:C4"/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</mergeCells>
  <pageMargins left="0.23" right="0.28999999999999998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Q37"/>
  <sheetViews>
    <sheetView tabSelected="1" zoomScale="80" zoomScaleNormal="80" workbookViewId="0">
      <selection activeCell="C26" sqref="C26"/>
    </sheetView>
  </sheetViews>
  <sheetFormatPr defaultColWidth="9.109375" defaultRowHeight="14.4"/>
  <cols>
    <col min="1" max="1" width="7" style="1" customWidth="1"/>
    <col min="2" max="2" width="25.109375" style="1" customWidth="1"/>
    <col min="3" max="3" width="25.109375" style="18" customWidth="1"/>
    <col min="4" max="4" width="6.44140625" style="1" customWidth="1"/>
    <col min="5" max="44" width="3.6640625" style="1" customWidth="1"/>
    <col min="45" max="45" width="10.33203125" style="1" customWidth="1"/>
    <col min="46" max="46" width="6.33203125" style="1" customWidth="1"/>
    <col min="47" max="47" width="8.44140625" style="1" customWidth="1"/>
    <col min="48" max="48" width="9.44140625" style="1" customWidth="1"/>
    <col min="49" max="49" width="9" style="1" hidden="1" customWidth="1"/>
    <col min="50" max="50" width="11.109375" style="1" hidden="1" customWidth="1"/>
    <col min="51" max="51" width="9.88671875" style="1" hidden="1" customWidth="1"/>
    <col min="52" max="52" width="9.109375" style="1" hidden="1" customWidth="1"/>
    <col min="53" max="53" width="10.44140625" style="1" hidden="1" customWidth="1"/>
    <col min="54" max="65" width="9.109375" style="1" hidden="1" customWidth="1"/>
    <col min="66" max="66" width="10.88671875" style="1" hidden="1" customWidth="1"/>
    <col min="67" max="70" width="9.109375" style="1" hidden="1" customWidth="1"/>
    <col min="71" max="71" width="10.88671875" style="1" hidden="1" customWidth="1"/>
    <col min="72" max="91" width="9.109375" style="1" hidden="1" customWidth="1"/>
    <col min="92" max="92" width="5.88671875" style="1" customWidth="1"/>
    <col min="93" max="93" width="8.44140625" style="1" bestFit="1" customWidth="1"/>
    <col min="94" max="94" width="9.5546875" style="1" customWidth="1"/>
    <col min="95" max="16384" width="9.109375" style="1"/>
  </cols>
  <sheetData>
    <row r="1" spans="1:199" customFormat="1" ht="33.75" customHeight="1">
      <c r="A1" s="224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</row>
    <row r="2" spans="1:199" ht="51" customHeight="1" thickBo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</row>
    <row r="3" spans="1:199" ht="15.75" customHeight="1" thickBot="1">
      <c r="A3" s="221" t="s">
        <v>55</v>
      </c>
      <c r="B3" s="221" t="s">
        <v>56</v>
      </c>
      <c r="C3" s="221" t="s">
        <v>118</v>
      </c>
      <c r="D3" s="221" t="s">
        <v>28</v>
      </c>
      <c r="E3" s="231">
        <v>1</v>
      </c>
      <c r="F3" s="217">
        <v>2</v>
      </c>
      <c r="G3" s="217">
        <v>3</v>
      </c>
      <c r="H3" s="217">
        <v>4</v>
      </c>
      <c r="I3" s="217">
        <v>5</v>
      </c>
      <c r="J3" s="217">
        <v>6</v>
      </c>
      <c r="K3" s="217">
        <v>7</v>
      </c>
      <c r="L3" s="217">
        <v>8</v>
      </c>
      <c r="M3" s="217">
        <v>9</v>
      </c>
      <c r="N3" s="217">
        <v>10</v>
      </c>
      <c r="O3" s="217">
        <v>11</v>
      </c>
      <c r="P3" s="217">
        <v>12</v>
      </c>
      <c r="Q3" s="217">
        <v>13</v>
      </c>
      <c r="R3" s="217">
        <v>14</v>
      </c>
      <c r="S3" s="217">
        <v>15</v>
      </c>
      <c r="T3" s="217">
        <v>16</v>
      </c>
      <c r="U3" s="217">
        <v>17</v>
      </c>
      <c r="V3" s="217">
        <v>18</v>
      </c>
      <c r="W3" s="217">
        <v>19</v>
      </c>
      <c r="X3" s="217">
        <v>20</v>
      </c>
      <c r="Y3" s="217">
        <v>21</v>
      </c>
      <c r="Z3" s="217">
        <v>22</v>
      </c>
      <c r="AA3" s="217">
        <v>23</v>
      </c>
      <c r="AB3" s="217">
        <v>24</v>
      </c>
      <c r="AC3" s="217">
        <v>25</v>
      </c>
      <c r="AD3" s="217">
        <v>26</v>
      </c>
      <c r="AE3" s="217">
        <v>27</v>
      </c>
      <c r="AF3" s="217">
        <v>28</v>
      </c>
      <c r="AG3" s="217">
        <v>29</v>
      </c>
      <c r="AH3" s="217">
        <v>30</v>
      </c>
      <c r="AI3" s="217">
        <v>31</v>
      </c>
      <c r="AJ3" s="217">
        <v>32</v>
      </c>
      <c r="AK3" s="217">
        <v>33</v>
      </c>
      <c r="AL3" s="217">
        <v>34</v>
      </c>
      <c r="AM3" s="217">
        <v>35</v>
      </c>
      <c r="AN3" s="217">
        <v>36</v>
      </c>
      <c r="AO3" s="217">
        <v>37</v>
      </c>
      <c r="AP3" s="217">
        <v>38</v>
      </c>
      <c r="AQ3" s="217">
        <v>39</v>
      </c>
      <c r="AR3" s="219">
        <v>40</v>
      </c>
      <c r="AS3" s="233" t="s">
        <v>117</v>
      </c>
      <c r="AT3" s="225" t="s">
        <v>6</v>
      </c>
      <c r="AU3" s="226"/>
      <c r="AV3" s="227"/>
      <c r="AW3" s="24"/>
      <c r="AX3" s="25"/>
      <c r="AY3" s="26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28" t="s">
        <v>58</v>
      </c>
      <c r="CO3" s="229"/>
      <c r="CP3" s="23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5.6" customHeight="1" thickBot="1">
      <c r="A4" s="222"/>
      <c r="B4" s="222"/>
      <c r="C4" s="223"/>
      <c r="D4" s="222"/>
      <c r="E4" s="232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20"/>
      <c r="AS4" s="234"/>
      <c r="AT4" s="109" t="s">
        <v>2</v>
      </c>
      <c r="AU4" s="109" t="s">
        <v>3</v>
      </c>
      <c r="AV4" s="74" t="s">
        <v>4</v>
      </c>
      <c r="AW4" s="75" t="s">
        <v>0</v>
      </c>
      <c r="AX4" s="76" t="s">
        <v>22</v>
      </c>
      <c r="AY4" s="77" t="s">
        <v>1</v>
      </c>
      <c r="AZ4" s="27" t="s">
        <v>7</v>
      </c>
      <c r="BA4" s="27" t="s">
        <v>8</v>
      </c>
      <c r="BB4" s="27" t="s">
        <v>9</v>
      </c>
      <c r="BC4" s="27" t="s">
        <v>10</v>
      </c>
      <c r="BD4" s="27" t="s">
        <v>11</v>
      </c>
      <c r="BE4" s="27" t="s">
        <v>12</v>
      </c>
      <c r="BF4" s="27" t="s">
        <v>13</v>
      </c>
      <c r="BG4" s="27" t="s">
        <v>14</v>
      </c>
      <c r="BH4" s="27" t="s">
        <v>15</v>
      </c>
      <c r="BI4" s="27" t="s">
        <v>16</v>
      </c>
      <c r="BJ4" s="27" t="s">
        <v>17</v>
      </c>
      <c r="BK4" s="27" t="s">
        <v>18</v>
      </c>
      <c r="BL4" s="27" t="s">
        <v>19</v>
      </c>
      <c r="BM4" s="27" t="s">
        <v>20</v>
      </c>
      <c r="BN4" s="27" t="s">
        <v>21</v>
      </c>
      <c r="BO4" s="27" t="s">
        <v>23</v>
      </c>
      <c r="BP4" s="27" t="s">
        <v>24</v>
      </c>
      <c r="BQ4" s="27" t="s">
        <v>25</v>
      </c>
      <c r="BR4" s="27" t="s">
        <v>26</v>
      </c>
      <c r="BS4" s="27" t="s">
        <v>27</v>
      </c>
      <c r="BT4" s="27" t="s">
        <v>29</v>
      </c>
      <c r="BU4" s="27" t="s">
        <v>30</v>
      </c>
      <c r="BV4" s="27" t="s">
        <v>31</v>
      </c>
      <c r="BW4" s="27" t="s">
        <v>32</v>
      </c>
      <c r="BX4" s="27" t="s">
        <v>33</v>
      </c>
      <c r="BY4" s="27" t="s">
        <v>34</v>
      </c>
      <c r="BZ4" s="27" t="s">
        <v>35</v>
      </c>
      <c r="CA4" s="27" t="s">
        <v>36</v>
      </c>
      <c r="CB4" s="27" t="s">
        <v>37</v>
      </c>
      <c r="CC4" s="27" t="s">
        <v>38</v>
      </c>
      <c r="CD4" s="27" t="s">
        <v>39</v>
      </c>
      <c r="CE4" s="27" t="s">
        <v>40</v>
      </c>
      <c r="CF4" s="27" t="s">
        <v>41</v>
      </c>
      <c r="CG4" s="27" t="s">
        <v>42</v>
      </c>
      <c r="CH4" s="27" t="s">
        <v>43</v>
      </c>
      <c r="CI4" s="27" t="s">
        <v>44</v>
      </c>
      <c r="CJ4" s="27" t="s">
        <v>45</v>
      </c>
      <c r="CK4" s="27" t="s">
        <v>46</v>
      </c>
      <c r="CL4" s="27" t="s">
        <v>47</v>
      </c>
      <c r="CM4" s="27" t="s">
        <v>48</v>
      </c>
      <c r="CN4" s="78" t="s">
        <v>5</v>
      </c>
      <c r="CO4" s="109" t="s">
        <v>3</v>
      </c>
      <c r="CP4" s="109" t="s">
        <v>4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s="6" customFormat="1">
      <c r="A5" s="185">
        <v>1</v>
      </c>
      <c r="B5" s="186" t="s">
        <v>61</v>
      </c>
      <c r="C5" s="212" t="s">
        <v>120</v>
      </c>
      <c r="D5" s="136">
        <v>2</v>
      </c>
      <c r="E5" s="152">
        <v>1</v>
      </c>
      <c r="F5" s="152">
        <v>1</v>
      </c>
      <c r="G5" s="152">
        <v>1</v>
      </c>
      <c r="H5" s="152">
        <v>1</v>
      </c>
      <c r="I5" s="152">
        <v>1</v>
      </c>
      <c r="J5" s="152">
        <v>1</v>
      </c>
      <c r="K5" s="152">
        <v>1</v>
      </c>
      <c r="L5" s="152">
        <v>1</v>
      </c>
      <c r="M5" s="152">
        <v>1</v>
      </c>
      <c r="N5" s="152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52">
        <v>1</v>
      </c>
      <c r="U5" s="152"/>
      <c r="V5" s="152">
        <v>1</v>
      </c>
      <c r="W5" s="152">
        <v>1</v>
      </c>
      <c r="X5" s="152">
        <v>1</v>
      </c>
      <c r="Y5" s="152"/>
      <c r="Z5" s="152"/>
      <c r="AA5" s="152"/>
      <c r="AB5" s="152"/>
      <c r="AC5" s="152">
        <v>1</v>
      </c>
      <c r="AD5" s="152"/>
      <c r="AE5" s="152">
        <v>1</v>
      </c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3">
        <v>1</v>
      </c>
      <c r="AS5" s="99">
        <f>COUNT(E5:AR5)</f>
        <v>22</v>
      </c>
      <c r="AT5" s="62"/>
      <c r="AU5" s="63">
        <v>28</v>
      </c>
      <c r="AV5" s="64">
        <v>34</v>
      </c>
      <c r="AW5" s="79"/>
      <c r="AX5" s="80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2" t="str">
        <f>IF(INT((AT5*3600+AU5*60+AV5-COUNT(E5:N5)*E24-COUNT(O5:X5)*O24-COUNT(Y5:AH5)*Y24-COUNT(AI5:AN5)*AI24-COUNT(AO5:AQ5)*AO24-IF(AR5=1,AR24,0))/3600)=0,"",INT((AT5*3600+AU5*60+AV5-COUNT(E5:N5)*$E$37-COUNT(O5:X5)*$O$37-COUNT(Y5:AH5)*$Y$37-COUNT(AI5:AN5)*$AI$37-COUNT(AO5:AQ5)*$AO$37-IF(AR5=1,$AR$37,0))/3600))</f>
        <v/>
      </c>
      <c r="CO5" s="80">
        <v>22</v>
      </c>
      <c r="CP5" s="64">
        <v>54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s="5" customFormat="1">
      <c r="A6" s="187">
        <v>2</v>
      </c>
      <c r="B6" s="188" t="s">
        <v>74</v>
      </c>
      <c r="C6" s="213"/>
      <c r="D6" s="29">
        <v>23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/>
      <c r="AL6" s="16"/>
      <c r="AM6" s="16"/>
      <c r="AN6" s="16"/>
      <c r="AO6" s="16"/>
      <c r="AP6" s="16"/>
      <c r="AQ6" s="16"/>
      <c r="AR6" s="46">
        <v>1</v>
      </c>
      <c r="AS6" s="176">
        <f t="shared" ref="AS6:AS20" si="0">COUNT(E6:AR6)</f>
        <v>33</v>
      </c>
      <c r="AT6" s="65"/>
      <c r="AU6" s="32">
        <v>32</v>
      </c>
      <c r="AV6" s="66">
        <v>55</v>
      </c>
      <c r="AW6" s="33"/>
      <c r="AX6" s="34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161" t="str">
        <f>IF(INT((AT6*3600+AU6*60+AV6-COUNT(E6:N6)*E43-COUNT(O6:X6)*O43-COUNT(Y6:AH6)*Y43-COUNT(AI6:AN6)*AI43-COUNT(AO6:AQ6)*AO43-IF(AR6=1,AR43,0))/3600)=0,"",INT((AT6*3600+AU6*60+AV6-COUNT(E6:N6)*$E$37-COUNT(O6:X6)*$O$37-COUNT(Y6:AH6)*$Y$37-COUNT(AI6:AN6)*$AI$37-COUNT(AO6:AQ6)*$AO$37-IF(AR6=1,$AR$37,0))/3600))</f>
        <v/>
      </c>
      <c r="CO6" s="34">
        <v>23</v>
      </c>
      <c r="CP6" s="66">
        <v>40</v>
      </c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</row>
    <row r="7" spans="1:199" s="6" customFormat="1" ht="15" thickBot="1">
      <c r="A7" s="189">
        <v>3</v>
      </c>
      <c r="B7" s="190" t="s">
        <v>60</v>
      </c>
      <c r="C7" s="214" t="s">
        <v>120</v>
      </c>
      <c r="D7" s="141">
        <v>1</v>
      </c>
      <c r="E7" s="155">
        <v>1</v>
      </c>
      <c r="F7" s="155">
        <v>1</v>
      </c>
      <c r="G7" s="155">
        <v>1</v>
      </c>
      <c r="H7" s="155">
        <v>1</v>
      </c>
      <c r="I7" s="155">
        <v>1</v>
      </c>
      <c r="J7" s="155">
        <v>1</v>
      </c>
      <c r="K7" s="155">
        <v>1</v>
      </c>
      <c r="L7" s="155">
        <v>1</v>
      </c>
      <c r="M7" s="155">
        <v>1</v>
      </c>
      <c r="N7" s="155">
        <v>1</v>
      </c>
      <c r="O7" s="155">
        <v>1</v>
      </c>
      <c r="P7" s="155">
        <v>1</v>
      </c>
      <c r="Q7" s="155">
        <v>1</v>
      </c>
      <c r="R7" s="155">
        <v>1</v>
      </c>
      <c r="S7" s="155">
        <v>1</v>
      </c>
      <c r="T7" s="155">
        <v>1</v>
      </c>
      <c r="U7" s="155">
        <v>1</v>
      </c>
      <c r="V7" s="155">
        <v>1</v>
      </c>
      <c r="W7" s="155">
        <v>1</v>
      </c>
      <c r="X7" s="155">
        <v>1</v>
      </c>
      <c r="Y7" s="155">
        <v>1</v>
      </c>
      <c r="Z7" s="155"/>
      <c r="AA7" s="155">
        <v>1</v>
      </c>
      <c r="AB7" s="155"/>
      <c r="AC7" s="155">
        <v>1</v>
      </c>
      <c r="AD7" s="155"/>
      <c r="AE7" s="155">
        <v>1</v>
      </c>
      <c r="AF7" s="155">
        <v>1</v>
      </c>
      <c r="AG7" s="155"/>
      <c r="AH7" s="155"/>
      <c r="AI7" s="155"/>
      <c r="AJ7" s="155"/>
      <c r="AK7" s="155"/>
      <c r="AL7" s="155"/>
      <c r="AM7" s="155"/>
      <c r="AN7" s="155"/>
      <c r="AO7" s="155"/>
      <c r="AP7" s="155">
        <v>1</v>
      </c>
      <c r="AQ7" s="155"/>
      <c r="AR7" s="175">
        <v>1</v>
      </c>
      <c r="AS7" s="177">
        <f t="shared" si="0"/>
        <v>27</v>
      </c>
      <c r="AT7" s="71"/>
      <c r="AU7" s="72">
        <v>31</v>
      </c>
      <c r="AV7" s="73">
        <v>12</v>
      </c>
      <c r="AW7" s="156">
        <f t="shared" ref="AW7" si="1">3600*AT7+AU7*60+AV7</f>
        <v>1872</v>
      </c>
      <c r="AX7" s="157">
        <f t="shared" ref="AX7" si="2">SUM(AZ7:CM7)</f>
        <v>0</v>
      </c>
      <c r="AY7" s="158">
        <f t="shared" ref="AY7" si="3">AW7-AX7</f>
        <v>1872</v>
      </c>
      <c r="AZ7" s="158">
        <f t="shared" ref="AZ7:CM7" si="4">IF(E7,E$37,)</f>
        <v>0</v>
      </c>
      <c r="BA7" s="158">
        <f t="shared" si="4"/>
        <v>0</v>
      </c>
      <c r="BB7" s="158">
        <f t="shared" si="4"/>
        <v>0</v>
      </c>
      <c r="BC7" s="158">
        <f t="shared" si="4"/>
        <v>0</v>
      </c>
      <c r="BD7" s="158">
        <f t="shared" si="4"/>
        <v>0</v>
      </c>
      <c r="BE7" s="158">
        <f t="shared" si="4"/>
        <v>0</v>
      </c>
      <c r="BF7" s="158">
        <f t="shared" si="4"/>
        <v>0</v>
      </c>
      <c r="BG7" s="158">
        <f t="shared" si="4"/>
        <v>0</v>
      </c>
      <c r="BH7" s="158">
        <f t="shared" si="4"/>
        <v>0</v>
      </c>
      <c r="BI7" s="158">
        <f t="shared" si="4"/>
        <v>0</v>
      </c>
      <c r="BJ7" s="158">
        <f t="shared" si="4"/>
        <v>0</v>
      </c>
      <c r="BK7" s="158">
        <f t="shared" si="4"/>
        <v>0</v>
      </c>
      <c r="BL7" s="158">
        <f t="shared" si="4"/>
        <v>0</v>
      </c>
      <c r="BM7" s="158">
        <f t="shared" si="4"/>
        <v>0</v>
      </c>
      <c r="BN7" s="158">
        <f t="shared" si="4"/>
        <v>0</v>
      </c>
      <c r="BO7" s="158">
        <f t="shared" si="4"/>
        <v>0</v>
      </c>
      <c r="BP7" s="158">
        <f t="shared" si="4"/>
        <v>0</v>
      </c>
      <c r="BQ7" s="158">
        <f t="shared" si="4"/>
        <v>0</v>
      </c>
      <c r="BR7" s="158">
        <f t="shared" si="4"/>
        <v>0</v>
      </c>
      <c r="BS7" s="158">
        <f t="shared" si="4"/>
        <v>0</v>
      </c>
      <c r="BT7" s="158">
        <f t="shared" si="4"/>
        <v>0</v>
      </c>
      <c r="BU7" s="158">
        <f t="shared" si="4"/>
        <v>0</v>
      </c>
      <c r="BV7" s="158">
        <f t="shared" si="4"/>
        <v>0</v>
      </c>
      <c r="BW7" s="158">
        <f t="shared" si="4"/>
        <v>0</v>
      </c>
      <c r="BX7" s="158">
        <f t="shared" si="4"/>
        <v>0</v>
      </c>
      <c r="BY7" s="158">
        <f t="shared" si="4"/>
        <v>0</v>
      </c>
      <c r="BZ7" s="158">
        <f t="shared" si="4"/>
        <v>0</v>
      </c>
      <c r="CA7" s="158">
        <f t="shared" si="4"/>
        <v>0</v>
      </c>
      <c r="CB7" s="158">
        <f t="shared" si="4"/>
        <v>0</v>
      </c>
      <c r="CC7" s="158">
        <f t="shared" si="4"/>
        <v>0</v>
      </c>
      <c r="CD7" s="158">
        <f t="shared" si="4"/>
        <v>0</v>
      </c>
      <c r="CE7" s="158">
        <f t="shared" si="4"/>
        <v>0</v>
      </c>
      <c r="CF7" s="158">
        <f t="shared" si="4"/>
        <v>0</v>
      </c>
      <c r="CG7" s="158">
        <f t="shared" si="4"/>
        <v>0</v>
      </c>
      <c r="CH7" s="158">
        <f t="shared" si="4"/>
        <v>0</v>
      </c>
      <c r="CI7" s="158">
        <f t="shared" si="4"/>
        <v>0</v>
      </c>
      <c r="CJ7" s="158">
        <f t="shared" si="4"/>
        <v>0</v>
      </c>
      <c r="CK7" s="158">
        <f t="shared" si="4"/>
        <v>0</v>
      </c>
      <c r="CL7" s="158">
        <f t="shared" si="4"/>
        <v>0</v>
      </c>
      <c r="CM7" s="158">
        <f t="shared" si="4"/>
        <v>0</v>
      </c>
      <c r="CN7" s="163" t="str">
        <f>IF(INT((AT7*3600+AU7*60+AV7-COUNT(E7:N7)*E22-COUNT(O7:X7)*O22-COUNT(Y7:AH7)*Y22-COUNT(AI7:AN7)*AI22-COUNT(AO7:AQ7)*AO22-IF(AR7=1,AR22,0))/3600)=0,"",INT((AT7*3600+AU7*60+AV7-COUNT(E7:N7)*$E$37-COUNT(O7:X7)*$O$37-COUNT(Y7:AH7)*$Y$37-COUNT(AI7:AN7)*$AI$37-COUNT(AO7:AQ7)*$AO$37-IF(AR7=1,$AR$37,0))/3600))</f>
        <v/>
      </c>
      <c r="CO7" s="157">
        <v>24</v>
      </c>
      <c r="CP7" s="73">
        <v>17</v>
      </c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s="5" customFormat="1">
      <c r="A8" s="39">
        <v>4</v>
      </c>
      <c r="B8" s="40" t="s">
        <v>104</v>
      </c>
      <c r="C8" s="32"/>
      <c r="D8" s="41">
        <v>4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39">
        <v>1</v>
      </c>
      <c r="W8" s="39">
        <v>1</v>
      </c>
      <c r="X8" s="39">
        <v>1</v>
      </c>
      <c r="Y8" s="42"/>
      <c r="Z8" s="42"/>
      <c r="AA8" s="42"/>
      <c r="AB8" s="42"/>
      <c r="AC8" s="42"/>
      <c r="AD8" s="42"/>
      <c r="AE8" s="42">
        <v>1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3"/>
      <c r="AS8" s="100">
        <f t="shared" si="0"/>
        <v>21</v>
      </c>
      <c r="AT8" s="84"/>
      <c r="AU8" s="38">
        <v>30</v>
      </c>
      <c r="AV8" s="83">
        <v>32</v>
      </c>
      <c r="AW8" s="44"/>
      <c r="AX8" s="37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162"/>
      <c r="CN8" s="96" t="str">
        <f>IF(INT((AT8*3600+AU8*60+AV8-COUNT(E8:N8)*E24-COUNT(O8:X8)*O24-COUNT(Y8:AH8)*Y24-COUNT(AI8:AN8)*AI24-COUNT(AO8:AQ8)*AO24-IF(AR8=1,AR24,0))/3600)=0,"",INT((AT8*3600+AU8*60+AV8-COUNT(E8:N8)*$E$37-COUNT(O8:X8)*$O$37-COUNT(Y8:AH8)*$Y$37-COUNT(AI8:AN8)*$AI$37-COUNT(AO8:AQ8)*$AO$37-IF(AR8=1,$AR$37,0))/3600))</f>
        <v/>
      </c>
      <c r="CO8" s="37">
        <v>25</v>
      </c>
      <c r="CP8" s="83">
        <v>12</v>
      </c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</row>
    <row r="9" spans="1:199" s="6" customFormat="1">
      <c r="A9" s="53">
        <v>5</v>
      </c>
      <c r="B9" s="4" t="s">
        <v>75</v>
      </c>
      <c r="C9" s="52"/>
      <c r="D9" s="55">
        <v>25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/>
      <c r="V9" s="8"/>
      <c r="W9" s="8">
        <v>1</v>
      </c>
      <c r="X9" s="8">
        <v>1</v>
      </c>
      <c r="Y9" s="10"/>
      <c r="Z9" s="10"/>
      <c r="AA9" s="10"/>
      <c r="AB9" s="10"/>
      <c r="AC9" s="10"/>
      <c r="AD9" s="10"/>
      <c r="AE9" s="10">
        <v>1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2">
        <v>1</v>
      </c>
      <c r="AS9" s="178">
        <f t="shared" si="0"/>
        <v>20</v>
      </c>
      <c r="AT9" s="67"/>
      <c r="AU9" s="19">
        <v>31</v>
      </c>
      <c r="AV9" s="68">
        <v>40</v>
      </c>
      <c r="AW9" s="20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94"/>
      <c r="CN9" s="97" t="str">
        <f>IF(INT((AT9*3600+AU9*60+AV9-COUNT(E9:N9)*E43-COUNT(O9:X9)*O43-COUNT(Y9:AH9)*Y43-COUNT(AI9:AN9)*AI43-COUNT(AO9:AQ9)*AO43-IF(AR9=1,AR43,0))/3600)=0,"",INT((AT9*3600+AU9*60+AV9-COUNT(E9:N9)*$E$37-COUNT(O9:X9)*$O$37-COUNT(Y9:AH9)*$Y$37-COUNT(AI9:AN9)*$AI$37-COUNT(AO9:AQ9)*$AO$37-IF(AR9=1,$AR$37,0))/3600))</f>
        <v/>
      </c>
      <c r="CO9" s="51">
        <v>26</v>
      </c>
      <c r="CP9" s="70">
        <v>35</v>
      </c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" customFormat="1">
      <c r="A10" s="39">
        <v>6</v>
      </c>
      <c r="B10" s="2" t="s">
        <v>78</v>
      </c>
      <c r="C10" s="38"/>
      <c r="D10" s="41">
        <v>31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/>
      <c r="P10" s="30"/>
      <c r="Q10" s="30"/>
      <c r="R10" s="30"/>
      <c r="S10" s="30"/>
      <c r="T10" s="30"/>
      <c r="U10" s="30"/>
      <c r="V10" s="16"/>
      <c r="W10" s="16"/>
      <c r="X10" s="16"/>
      <c r="Y10" s="30"/>
      <c r="Z10" s="30"/>
      <c r="AA10" s="30"/>
      <c r="AB10" s="30"/>
      <c r="AC10" s="30"/>
      <c r="AD10" s="30"/>
      <c r="AE10" s="30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46"/>
      <c r="AS10" s="176">
        <f t="shared" si="0"/>
        <v>10</v>
      </c>
      <c r="AT10" s="65"/>
      <c r="AU10" s="32">
        <v>30</v>
      </c>
      <c r="AV10" s="66">
        <v>32</v>
      </c>
      <c r="AW10" s="33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95"/>
      <c r="CN10" s="96" t="str">
        <f>IF(INT((AT10*3600+AU10*60+AV10-COUNT(E10:N10)*E49-COUNT(O10:X10)*O49-COUNT(Y10:AH10)*Y49-COUNT(AI10:AN10)*AI49-COUNT(AO10:AQ10)*AO49-IF(AR10=1,AR49,0))/3600)=0,"",INT((AT10*3600+AU10*60+AV10-COUNT(E10:N10)*$E$37-COUNT(O10:X10)*$O$37-COUNT(Y10:AH10)*$Y$37-COUNT(AI10:AN10)*$AI$37-COUNT(AO10:AQ10)*$AO$37-IF(AR10=1,$AR$37,0))/3600))</f>
        <v/>
      </c>
      <c r="CO10" s="37">
        <v>28</v>
      </c>
      <c r="CP10" s="83">
        <v>2</v>
      </c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</row>
    <row r="11" spans="1:199" s="6" customFormat="1">
      <c r="A11" s="53">
        <v>7</v>
      </c>
      <c r="B11" s="4" t="s">
        <v>72</v>
      </c>
      <c r="C11" s="19"/>
      <c r="D11" s="9">
        <v>21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/>
      <c r="T11" s="10">
        <v>1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1"/>
      <c r="AS11" s="178">
        <f t="shared" si="0"/>
        <v>15</v>
      </c>
      <c r="AT11" s="67"/>
      <c r="AU11" s="19">
        <v>33</v>
      </c>
      <c r="AV11" s="68">
        <v>37</v>
      </c>
      <c r="AW11" s="20"/>
      <c r="AX11" s="2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94"/>
      <c r="CN11" s="97" t="str">
        <f>IF(INT((AT11*3600+AU11*60+AV11-COUNT(E11:N11)*E40-COUNT(O11:X11)*O40-COUNT(Y11:AH11)*Y40-COUNT(AI11:AN11)*AI40-COUNT(AO11:AQ11)*AO40-IF(AR11=1,AR40,0))/3600)=0,"",INT((AT11*3600+AU11*60+AV11-COUNT(E11:N11)*$E$37-COUNT(O11:X11)*$O$37-COUNT(Y11:AH11)*$Y$37-COUNT(AI11:AN11)*$AI$37-COUNT(AO11:AQ11)*$AO$37-IF(AR11=1,$AR$37,0))/3600))</f>
        <v/>
      </c>
      <c r="CO11" s="51">
        <v>29</v>
      </c>
      <c r="CP11" s="70">
        <v>52</v>
      </c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5" customFormat="1">
      <c r="A12" s="39">
        <v>8</v>
      </c>
      <c r="B12" s="2" t="s">
        <v>79</v>
      </c>
      <c r="C12" s="32" t="s">
        <v>130</v>
      </c>
      <c r="D12" s="29">
        <v>32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7">
        <v>1</v>
      </c>
      <c r="M12" s="47">
        <v>1</v>
      </c>
      <c r="N12" s="47">
        <v>1</v>
      </c>
      <c r="O12" s="47"/>
      <c r="P12" s="47"/>
      <c r="Q12" s="47"/>
      <c r="R12" s="47"/>
      <c r="S12" s="47"/>
      <c r="T12" s="47"/>
      <c r="U12" s="47"/>
      <c r="V12" s="47"/>
      <c r="W12" s="48"/>
      <c r="X12" s="48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9">
        <v>1</v>
      </c>
      <c r="AS12" s="176">
        <f t="shared" si="0"/>
        <v>11</v>
      </c>
      <c r="AT12" s="65"/>
      <c r="AU12" s="32">
        <v>32</v>
      </c>
      <c r="AV12" s="66">
        <v>55</v>
      </c>
      <c r="AW12" s="33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95"/>
      <c r="CN12" s="96" t="str">
        <f>IF(INT((AT12*3600+AU12*60+AV12-COUNT(E12:N12)*E50-COUNT(O12:X12)*O50-COUNT(Y12:AH12)*Y50-COUNT(AI12:AN12)*AI50-COUNT(AO12:AQ12)*AO50-IF(AR12=1,AR50,0))/3600)=0,"",INT((AT12*3600+AU12*60+AV12-COUNT(E12:N12)*$E$37-COUNT(O12:X12)*$O$37-COUNT(Y12:AH12)*$Y$37-COUNT(AI12:AN12)*$AI$37-COUNT(AO12:AQ12)*$AO$37-IF(AR12=1,$AR$37,0))/3600))</f>
        <v/>
      </c>
      <c r="CO12" s="37">
        <v>30</v>
      </c>
      <c r="CP12" s="83">
        <v>10</v>
      </c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</row>
    <row r="13" spans="1:199" s="5" customFormat="1">
      <c r="A13" s="53">
        <v>9</v>
      </c>
      <c r="B13" s="4" t="s">
        <v>70</v>
      </c>
      <c r="C13" s="19" t="s">
        <v>125</v>
      </c>
      <c r="D13" s="9">
        <v>19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8">
        <v>1</v>
      </c>
      <c r="W13" s="8">
        <v>1</v>
      </c>
      <c r="X13" s="8">
        <v>1</v>
      </c>
      <c r="Y13" s="10"/>
      <c r="Z13" s="10"/>
      <c r="AA13" s="10"/>
      <c r="AB13" s="10"/>
      <c r="AC13" s="10"/>
      <c r="AD13" s="10"/>
      <c r="AE13" s="10">
        <v>1</v>
      </c>
      <c r="AF13" s="8"/>
      <c r="AG13" s="8"/>
      <c r="AH13" s="8"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12">
        <v>1</v>
      </c>
      <c r="AS13" s="178">
        <f t="shared" si="0"/>
        <v>23</v>
      </c>
      <c r="AT13" s="67"/>
      <c r="AU13" s="19">
        <v>36</v>
      </c>
      <c r="AV13" s="68">
        <v>12</v>
      </c>
      <c r="AW13" s="20"/>
      <c r="AX13" s="21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94"/>
      <c r="CN13" s="97" t="str">
        <f>IF(INT((AT13*3600+AU13*60+AV13-COUNT(E13:N13)*E38-COUNT(O13:X13)*O38-COUNT(Y13:AH13)*Y38-COUNT(AI13:AN13)*AI38-COUNT(AO13:AQ13)*AO38-IF(AR13=1,AR38,0))/3600)=0,"",INT((AT13*3600+AU13*60+AV13-COUNT(E13:N13)*$E$37-COUNT(O13:X13)*$O$37-COUNT(Y13:AH13)*$Y$37-COUNT(AI13:AN13)*$AI$37-COUNT(AO13:AQ13)*$AO$37-IF(AR13=1,$AR$37,0))/3600))</f>
        <v/>
      </c>
      <c r="CO13" s="51">
        <v>30</v>
      </c>
      <c r="CP13" s="70">
        <v>17</v>
      </c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5" customFormat="1">
      <c r="A14" s="39">
        <v>10</v>
      </c>
      <c r="B14" s="2" t="s">
        <v>113</v>
      </c>
      <c r="C14" s="38" t="s">
        <v>133</v>
      </c>
      <c r="D14" s="41">
        <v>18</v>
      </c>
      <c r="E14" s="30"/>
      <c r="F14" s="30">
        <v>1</v>
      </c>
      <c r="G14" s="30"/>
      <c r="H14" s="30"/>
      <c r="I14" s="30"/>
      <c r="J14" s="30"/>
      <c r="K14" s="30"/>
      <c r="L14" s="30">
        <v>1</v>
      </c>
      <c r="M14" s="30"/>
      <c r="N14" s="30">
        <v>1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6"/>
      <c r="AA14" s="16"/>
      <c r="AB14" s="16"/>
      <c r="AC14" s="4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46"/>
      <c r="AS14" s="176">
        <f t="shared" si="0"/>
        <v>3</v>
      </c>
      <c r="AT14" s="65"/>
      <c r="AU14" s="32">
        <v>31</v>
      </c>
      <c r="AV14" s="66">
        <v>10</v>
      </c>
      <c r="AW14" s="33"/>
      <c r="AX14" s="34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95"/>
      <c r="CN14" s="96" t="str">
        <f>IF(INT((AT14*3600+AU14*60+AV14-COUNT(E14:N14)*E37-COUNT(O14:X14)*O37-COUNT(Y14:AH14)*Y37-COUNT(AI14:AN14)*AI37-COUNT(AO14:AQ14)*AO37-IF(AR14=1,AR37,0))/3600)=0,"",INT((AT14*3600+AU14*60+AV14-COUNT(E14:N14)*$E$37-COUNT(O14:X14)*$O$37-COUNT(Y14:AH14)*$Y$37-COUNT(AI14:AN14)*$AI$37-COUNT(AO14:AQ14)*$AO$37-IF(AR14=1,$AR$37,0))/3600))</f>
        <v/>
      </c>
      <c r="CO14" s="37">
        <v>30</v>
      </c>
      <c r="CP14" s="83">
        <v>25</v>
      </c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</row>
    <row r="15" spans="1:199" s="5" customFormat="1">
      <c r="A15" s="53">
        <v>11</v>
      </c>
      <c r="B15" s="4" t="s">
        <v>69</v>
      </c>
      <c r="C15" s="19" t="s">
        <v>133</v>
      </c>
      <c r="D15" s="9">
        <v>17</v>
      </c>
      <c r="E15" s="10"/>
      <c r="F15" s="10"/>
      <c r="G15" s="10"/>
      <c r="H15" s="10"/>
      <c r="I15" s="10"/>
      <c r="J15" s="10"/>
      <c r="K15" s="10">
        <v>1</v>
      </c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178">
        <f t="shared" si="0"/>
        <v>2</v>
      </c>
      <c r="AT15" s="67"/>
      <c r="AU15" s="19">
        <v>31</v>
      </c>
      <c r="AV15" s="68">
        <v>0</v>
      </c>
      <c r="AW15" s="20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94"/>
      <c r="CN15" s="97" t="str">
        <f>IF(INT((AT15*3600+AU15*60+AV15-COUNT(E15:N15)*E36-COUNT(O15:X15)*O36-COUNT(Y15:AH15)*Y36-COUNT(AI15:AN15)*AI36-COUNT(AO15:AQ15)*AO36-IF(AR15=1,AR36,0))/3600)=0,"",INT((AT15*3600+AU15*60+AV15-COUNT(E15:N15)*$E$37-COUNT(O15:X15)*$O$37-COUNT(Y15:AH15)*$Y$37-COUNT(AI15:AN15)*$AI$37-COUNT(AO15:AQ15)*$AO$37-IF(AR15=1,$AR$37,0))/3600))</f>
        <v/>
      </c>
      <c r="CO15" s="51">
        <v>30</v>
      </c>
      <c r="CP15" s="70">
        <v>30</v>
      </c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s="5" customFormat="1">
      <c r="A16" s="39">
        <v>12</v>
      </c>
      <c r="B16" s="2" t="s">
        <v>107</v>
      </c>
      <c r="C16" s="32"/>
      <c r="D16" s="29">
        <v>13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16">
        <v>1</v>
      </c>
      <c r="X16" s="16">
        <v>1</v>
      </c>
      <c r="Y16" s="30"/>
      <c r="Z16" s="30"/>
      <c r="AA16" s="30"/>
      <c r="AB16" s="30"/>
      <c r="AC16" s="30">
        <v>1</v>
      </c>
      <c r="AD16" s="30"/>
      <c r="AE16" s="30">
        <v>1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>
        <v>1</v>
      </c>
      <c r="AS16" s="176">
        <f t="shared" si="0"/>
        <v>23</v>
      </c>
      <c r="AT16" s="65"/>
      <c r="AU16" s="32">
        <v>38</v>
      </c>
      <c r="AV16" s="66">
        <v>9</v>
      </c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95"/>
      <c r="CN16" s="96" t="str">
        <f>IF(INT((AT16*3600+AU16*60+AV16-COUNT(E16:N16)*E32-COUNT(O16:X16)*O32-COUNT(Y16:AH16)*Y32-COUNT(AI16:AN16)*AI32-COUNT(AO16:AQ16)*AO32-IF(AR16=1,AR32,0))/3600)=0,"",INT((AT16*3600+AU16*60+AV16-COUNT(E16:N16)*$E$37-COUNT(O16:X16)*$O$37-COUNT(Y16:AH16)*$Y$37-COUNT(AI16:AN16)*$AI$37-COUNT(AO16:AQ16)*$AO$37-IF(AR16=1,$AR$37,0))/3600))</f>
        <v/>
      </c>
      <c r="CO16" s="37">
        <v>32</v>
      </c>
      <c r="CP16" s="83">
        <v>14</v>
      </c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</row>
    <row r="17" spans="1:199" s="5" customFormat="1">
      <c r="A17" s="53">
        <v>13</v>
      </c>
      <c r="B17" s="4" t="s">
        <v>112</v>
      </c>
      <c r="C17" s="19" t="s">
        <v>133</v>
      </c>
      <c r="D17" s="9">
        <v>26</v>
      </c>
      <c r="E17" s="13"/>
      <c r="F17" s="13"/>
      <c r="G17" s="13"/>
      <c r="H17" s="13"/>
      <c r="I17" s="13"/>
      <c r="J17" s="13"/>
      <c r="K17" s="13"/>
      <c r="L17" s="13">
        <v>1</v>
      </c>
      <c r="M17" s="13">
        <v>1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5"/>
      <c r="AS17" s="178">
        <f t="shared" si="0"/>
        <v>3</v>
      </c>
      <c r="AT17" s="67"/>
      <c r="AU17" s="19">
        <v>33</v>
      </c>
      <c r="AV17" s="68">
        <v>4</v>
      </c>
      <c r="AW17" s="20"/>
      <c r="AX17" s="21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94"/>
      <c r="CN17" s="97" t="str">
        <f>IF(INT((AT17*3600+AU17*60+AV17-COUNT(E17:N17)*E44-COUNT(O17:X17)*O44-COUNT(Y17:AH17)*Y44-COUNT(AI17:AN17)*AI44-COUNT(AO17:AQ17)*AO44-IF(AR17=1,AR44,0))/3600)=0,"",INT((AT17*3600+AU17*60+AV17-COUNT(E17:N17)*$E$37-COUNT(O17:X17)*$O$37-COUNT(Y17:AH17)*$Y$37-COUNT(AI17:AN17)*$AI$37-COUNT(AO17:AQ17)*$AO$37-IF(AR17=1,$AR$37,0))/3600))</f>
        <v/>
      </c>
      <c r="CO17" s="51">
        <v>32</v>
      </c>
      <c r="CP17" s="70">
        <v>19</v>
      </c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s="5" customFormat="1">
      <c r="A18" s="39">
        <v>14</v>
      </c>
      <c r="B18" s="2" t="s">
        <v>114</v>
      </c>
      <c r="C18" s="38"/>
      <c r="D18" s="41">
        <v>16</v>
      </c>
      <c r="E18" s="30"/>
      <c r="F18" s="30"/>
      <c r="G18" s="30">
        <v>1</v>
      </c>
      <c r="H18" s="30"/>
      <c r="I18" s="30"/>
      <c r="J18" s="30">
        <v>1</v>
      </c>
      <c r="K18" s="30">
        <v>1</v>
      </c>
      <c r="L18" s="30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16"/>
      <c r="W18" s="16"/>
      <c r="X18" s="16"/>
      <c r="Y18" s="30"/>
      <c r="Z18" s="30"/>
      <c r="AA18" s="30"/>
      <c r="AB18" s="30"/>
      <c r="AC18" s="30"/>
      <c r="AD18" s="30"/>
      <c r="AE18" s="3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46">
        <v>1</v>
      </c>
      <c r="AS18" s="176">
        <f t="shared" si="0"/>
        <v>5</v>
      </c>
      <c r="AT18" s="65"/>
      <c r="AU18" s="32">
        <v>35</v>
      </c>
      <c r="AV18" s="66">
        <v>51</v>
      </c>
      <c r="AW18" s="33"/>
      <c r="AX18" s="34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95"/>
      <c r="CN18" s="96" t="str">
        <f>IF(INT((AT18*3600+AU18*60+AV18-COUNT(E18:N18)*E35-COUNT(O18:X18)*O35-COUNT(Y18:AH18)*Y35-COUNT(AI18:AN18)*AI35-COUNT(AO18:AQ18)*AO35-IF(AR18=1,AR35,0))/3600)=0,"",INT((AT18*3600+AU18*60+AV18-COUNT(E18:N18)*$E$37-COUNT(O18:X18)*$O$37-COUNT(Y18:AH18)*$Y$37-COUNT(AI18:AN18)*$AI$37-COUNT(AO18:AQ18)*$AO$37-IF(AR18=1,$AR$37,0))/3600))</f>
        <v/>
      </c>
      <c r="CO18" s="37">
        <v>34</v>
      </c>
      <c r="CP18" s="83">
        <v>36</v>
      </c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</row>
    <row r="19" spans="1:199" s="5" customFormat="1">
      <c r="A19" s="53">
        <v>15</v>
      </c>
      <c r="B19" s="4" t="s">
        <v>71</v>
      </c>
      <c r="C19" s="52" t="s">
        <v>133</v>
      </c>
      <c r="D19" s="55">
        <v>20</v>
      </c>
      <c r="E19" s="10"/>
      <c r="F19" s="10">
        <v>1</v>
      </c>
      <c r="G19" s="10">
        <v>1</v>
      </c>
      <c r="H19" s="10"/>
      <c r="I19" s="10"/>
      <c r="J19" s="10"/>
      <c r="K19" s="10"/>
      <c r="L19" s="10">
        <v>1</v>
      </c>
      <c r="M19" s="10"/>
      <c r="N19" s="10"/>
      <c r="O19" s="10"/>
      <c r="P19" s="10"/>
      <c r="Q19" s="10"/>
      <c r="R19" s="10"/>
      <c r="S19" s="10"/>
      <c r="T19" s="10"/>
      <c r="U19" s="10"/>
      <c r="V19" s="8"/>
      <c r="W19" s="8"/>
      <c r="X19" s="8"/>
      <c r="Y19" s="10"/>
      <c r="Z19" s="10"/>
      <c r="AA19" s="10"/>
      <c r="AB19" s="10"/>
      <c r="AC19" s="10"/>
      <c r="AD19" s="10"/>
      <c r="AE19" s="10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2"/>
      <c r="AS19" s="178">
        <f t="shared" si="0"/>
        <v>3</v>
      </c>
      <c r="AT19" s="67"/>
      <c r="AU19" s="19">
        <v>38</v>
      </c>
      <c r="AV19" s="68">
        <v>5</v>
      </c>
      <c r="AW19" s="20"/>
      <c r="AX19" s="21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94"/>
      <c r="CN19" s="97" t="str">
        <f>IF(INT((AT19*3600+AU19*60+AV19-COUNT(E19:N19)*E39-COUNT(O19:X19)*O39-COUNT(Y19:AH19)*Y39-COUNT(AI19:AN19)*AI39-COUNT(AO19:AQ19)*AO39-IF(AR19=1,AR39,0))/3600)=0,"",INT((AT19*3600+AU19*60+AV19-COUNT(E19:N19)*$E$37-COUNT(O19:X19)*$O$37-COUNT(Y19:AH19)*$Y$37-COUNT(AI19:AN19)*$AI$37-COUNT(AO19:AQ19)*$AO$37-IF(AR19=1,$AR$37,0))/3600))</f>
        <v/>
      </c>
      <c r="CO19" s="51">
        <v>37</v>
      </c>
      <c r="CP19" s="70">
        <v>20</v>
      </c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s="5" customFormat="1" ht="15" thickBot="1">
      <c r="A20" s="39">
        <v>16</v>
      </c>
      <c r="B20" s="2" t="s">
        <v>77</v>
      </c>
      <c r="C20" s="16"/>
      <c r="D20" s="29">
        <v>28</v>
      </c>
      <c r="E20" s="47">
        <v>1</v>
      </c>
      <c r="F20" s="47">
        <v>1</v>
      </c>
      <c r="G20" s="47">
        <v>1</v>
      </c>
      <c r="H20" s="47"/>
      <c r="I20" s="47"/>
      <c r="J20" s="47">
        <v>1</v>
      </c>
      <c r="K20" s="47">
        <v>1</v>
      </c>
      <c r="L20" s="47">
        <v>1</v>
      </c>
      <c r="M20" s="47"/>
      <c r="N20" s="47"/>
      <c r="O20" s="47"/>
      <c r="P20" s="47"/>
      <c r="Q20" s="47"/>
      <c r="R20" s="47"/>
      <c r="S20" s="47">
        <v>1</v>
      </c>
      <c r="T20" s="47">
        <v>1</v>
      </c>
      <c r="U20" s="47"/>
      <c r="V20" s="47">
        <v>1</v>
      </c>
      <c r="W20" s="48">
        <v>1</v>
      </c>
      <c r="X20" s="48">
        <v>1</v>
      </c>
      <c r="Y20" s="47"/>
      <c r="Z20" s="47"/>
      <c r="AA20" s="47">
        <v>1</v>
      </c>
      <c r="AB20" s="47"/>
      <c r="AC20" s="47">
        <v>1</v>
      </c>
      <c r="AD20" s="47"/>
      <c r="AE20" s="47">
        <v>1</v>
      </c>
      <c r="AF20" s="47"/>
      <c r="AG20" s="47"/>
      <c r="AH20" s="47">
        <v>1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9">
        <v>1</v>
      </c>
      <c r="AS20" s="179">
        <f t="shared" si="0"/>
        <v>16</v>
      </c>
      <c r="AT20" s="85"/>
      <c r="AU20" s="86">
        <v>45</v>
      </c>
      <c r="AV20" s="93">
        <v>50</v>
      </c>
      <c r="AW20" s="33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95"/>
      <c r="CN20" s="98" t="str">
        <f>IF(INT((AT20*3600+AU20*60+AV20-COUNT(E20:N20)*E46-COUNT(O20:X20)*O46-COUNT(Y20:AH20)*Y46-COUNT(AI20:AN20)*AI46-COUNT(AO20:AQ20)*AO46-IF(AR20=1,AR46,0))/3600)=0,"",INT((AT20*3600+AU20*60+AV20-COUNT(E20:N20)*$E$37-COUNT(O20:X20)*$O$37-COUNT(Y20:AH20)*$Y$37-COUNT(AI20:AN20)*$AI$37-COUNT(AO20:AQ20)*$AO$37-IF(AR20=1,$AR$37,0))/3600))</f>
        <v/>
      </c>
      <c r="CO20" s="91">
        <v>41</v>
      </c>
      <c r="CP20" s="92">
        <v>30</v>
      </c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</row>
    <row r="21" spans="1:199">
      <c r="B21" s="2" t="s">
        <v>57</v>
      </c>
      <c r="C21" s="7"/>
      <c r="D21" s="17"/>
      <c r="E21" s="235">
        <v>15</v>
      </c>
      <c r="F21" s="236"/>
      <c r="G21" s="236"/>
      <c r="H21" s="236"/>
      <c r="I21" s="236"/>
      <c r="J21" s="236"/>
      <c r="K21" s="236"/>
      <c r="L21" s="236"/>
      <c r="M21" s="236"/>
      <c r="N21" s="237"/>
      <c r="O21" s="238">
        <v>15</v>
      </c>
      <c r="P21" s="239"/>
      <c r="Q21" s="239"/>
      <c r="R21" s="239"/>
      <c r="S21" s="239"/>
      <c r="T21" s="239"/>
      <c r="U21" s="239"/>
      <c r="V21" s="239"/>
      <c r="W21" s="239"/>
      <c r="X21" s="240"/>
      <c r="Y21" s="244">
        <v>20</v>
      </c>
      <c r="Z21" s="245"/>
      <c r="AA21" s="245"/>
      <c r="AB21" s="245"/>
      <c r="AC21" s="245"/>
      <c r="AD21" s="245"/>
      <c r="AE21" s="245"/>
      <c r="AF21" s="245"/>
      <c r="AG21" s="245"/>
      <c r="AH21" s="246"/>
      <c r="AI21" s="247">
        <v>20</v>
      </c>
      <c r="AJ21" s="248"/>
      <c r="AK21" s="248"/>
      <c r="AL21" s="248"/>
      <c r="AM21" s="248"/>
      <c r="AN21" s="249"/>
      <c r="AO21" s="241">
        <v>25</v>
      </c>
      <c r="AP21" s="242"/>
      <c r="AQ21" s="243"/>
      <c r="AR21" s="28">
        <v>15</v>
      </c>
      <c r="AS21" s="7"/>
      <c r="AT21" s="7"/>
      <c r="AU21" s="7"/>
      <c r="AV21" s="7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>
      <c r="AS22" s="7"/>
    </row>
    <row r="23" spans="1:199">
      <c r="AS23" s="7"/>
    </row>
    <row r="24" spans="1:199">
      <c r="AS24" s="7"/>
    </row>
    <row r="25" spans="1:199">
      <c r="AS25" s="7"/>
    </row>
    <row r="26" spans="1:199">
      <c r="AS26" s="7"/>
    </row>
    <row r="27" spans="1:199">
      <c r="AS27" s="7"/>
    </row>
    <row r="28" spans="1:199">
      <c r="AS28" s="7"/>
    </row>
    <row r="29" spans="1:199">
      <c r="AS29" s="7"/>
    </row>
    <row r="30" spans="1:199">
      <c r="AS30" s="7"/>
    </row>
    <row r="31" spans="1:199">
      <c r="AS31" s="7"/>
    </row>
    <row r="32" spans="1:199">
      <c r="AS32" s="7"/>
    </row>
    <row r="33" spans="45:45">
      <c r="AS33" s="7"/>
    </row>
    <row r="34" spans="45:45">
      <c r="AS34" s="7"/>
    </row>
    <row r="35" spans="45:45">
      <c r="AS35" s="7"/>
    </row>
    <row r="36" spans="45:45">
      <c r="AS36" s="7"/>
    </row>
    <row r="37" spans="45:45">
      <c r="AS37" s="7"/>
    </row>
  </sheetData>
  <mergeCells count="53">
    <mergeCell ref="AS3:AS4"/>
    <mergeCell ref="E21:N21"/>
    <mergeCell ref="O21:X21"/>
    <mergeCell ref="Y21:AH21"/>
    <mergeCell ref="AI21:AN21"/>
    <mergeCell ref="AO21:AQ21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1:CF2"/>
    <mergeCell ref="AT3:AV3"/>
    <mergeCell ref="CN3:CP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R3:AR4"/>
    <mergeCell ref="AM3:AM4"/>
    <mergeCell ref="AN3:AN4"/>
    <mergeCell ref="AO3:AO4"/>
    <mergeCell ref="AP3:AP4"/>
    <mergeCell ref="AQ3:AQ4"/>
    <mergeCell ref="C3:C4"/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</mergeCells>
  <pageMargins left="0.23" right="0.28999999999999998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Hard</vt:lpstr>
      <vt:lpstr>Общий Light</vt:lpstr>
      <vt:lpstr>Мужчины Hard</vt:lpstr>
      <vt:lpstr>Женщины Hard</vt:lpstr>
      <vt:lpstr>Мужчины Light</vt:lpstr>
      <vt:lpstr>Женщины 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Lu4</dc:creator>
  <cp:lastModifiedBy>Lu4</cp:lastModifiedBy>
  <cp:lastPrinted>2015-10-04T14:28:38Z</cp:lastPrinted>
  <dcterms:created xsi:type="dcterms:W3CDTF">2013-10-18T16:28:07Z</dcterms:created>
  <dcterms:modified xsi:type="dcterms:W3CDTF">2016-10-06T11:02:40Z</dcterms:modified>
</cp:coreProperties>
</file>